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yusv2024\新データフォルダ\0_管理部\02_管理\17_管理課書式\労外指定請求書（HP掲載）\20250326_外注手形廃止に伴う請求書見直し\"/>
    </mc:Choice>
  </mc:AlternateContent>
  <bookViews>
    <workbookView xWindow="-15" yWindow="0" windowWidth="14400" windowHeight="12090" tabRatio="516"/>
  </bookViews>
  <sheets>
    <sheet name="貴社情報" sheetId="2" r:id="rId1"/>
    <sheet name="請求書" sheetId="13" r:id="rId2"/>
    <sheet name="労外一覧" sheetId="10" state="hidden" r:id="rId3"/>
  </sheets>
  <definedNames>
    <definedName name="_xlnm._FilterDatabase" localSheetId="2" hidden="1">労外一覧!$A$1:$B$1347</definedName>
    <definedName name="_xlnm.Print_Area" localSheetId="1">請求書!$A$30:$DF$236</definedName>
  </definedNames>
  <calcPr calcId="162913"/>
</workbook>
</file>

<file path=xl/calcChain.xml><?xml version="1.0" encoding="utf-8"?>
<calcChain xmlns="http://schemas.openxmlformats.org/spreadsheetml/2006/main">
  <c r="Z212" i="13" l="1"/>
  <c r="Z209" i="13"/>
  <c r="Z206" i="13"/>
  <c r="Z203" i="13"/>
  <c r="Z143" i="13"/>
  <c r="Z140" i="13"/>
  <c r="Z137" i="13"/>
  <c r="Z134" i="13"/>
  <c r="Z71" i="13"/>
  <c r="Z68" i="13"/>
  <c r="Z74" i="13"/>
  <c r="Z65" i="13"/>
  <c r="Z62" i="13"/>
  <c r="CN218" i="13" l="1"/>
  <c r="CN215" i="13"/>
  <c r="CN209" i="13"/>
  <c r="BX209" i="13"/>
  <c r="BO209" i="13"/>
  <c r="CN206" i="13"/>
  <c r="BX206" i="13"/>
  <c r="BO206" i="13"/>
  <c r="CN203" i="13"/>
  <c r="BX203" i="13"/>
  <c r="BO203" i="13"/>
  <c r="CN200" i="13"/>
  <c r="BX200" i="13"/>
  <c r="BO200" i="13"/>
  <c r="CO149" i="13"/>
  <c r="CO146" i="13"/>
  <c r="CO140" i="13"/>
  <c r="BY140" i="13"/>
  <c r="BP140" i="13"/>
  <c r="CO137" i="13"/>
  <c r="BY137" i="13"/>
  <c r="BP137" i="13"/>
  <c r="CO134" i="13"/>
  <c r="BY134" i="13"/>
  <c r="BP134" i="13"/>
  <c r="CO131" i="13"/>
  <c r="BY131" i="13"/>
  <c r="BP131" i="13"/>
  <c r="BI212" i="13"/>
  <c r="AL212" i="13"/>
  <c r="AH212" i="13"/>
  <c r="B212" i="13"/>
  <c r="BI209" i="13"/>
  <c r="AL209" i="13"/>
  <c r="AH209" i="13"/>
  <c r="B209" i="13"/>
  <c r="BI206" i="13"/>
  <c r="AL206" i="13"/>
  <c r="AH206" i="13"/>
  <c r="B206" i="13"/>
  <c r="BI203" i="13"/>
  <c r="AL203" i="13"/>
  <c r="AH203" i="13"/>
  <c r="B203" i="13"/>
  <c r="AL200" i="13"/>
  <c r="AH200" i="13"/>
  <c r="Z200" i="13"/>
  <c r="B200" i="13"/>
  <c r="BI143" i="13"/>
  <c r="AL143" i="13"/>
  <c r="AH143" i="13"/>
  <c r="B143" i="13"/>
  <c r="BI140" i="13"/>
  <c r="AL140" i="13"/>
  <c r="AH140" i="13"/>
  <c r="B140" i="13"/>
  <c r="BI137" i="13"/>
  <c r="AL137" i="13"/>
  <c r="AH137" i="13"/>
  <c r="B137" i="13"/>
  <c r="BI134" i="13"/>
  <c r="AL134" i="13"/>
  <c r="AH134" i="13"/>
  <c r="B134" i="13"/>
  <c r="AL131" i="13"/>
  <c r="AH131" i="13"/>
  <c r="Z131" i="13"/>
  <c r="B131" i="13"/>
  <c r="H119" i="13"/>
  <c r="BL115" i="13"/>
  <c r="BJ115" i="13"/>
  <c r="BH115" i="13"/>
  <c r="BF115" i="13"/>
  <c r="AV115" i="13"/>
  <c r="AT115" i="13"/>
  <c r="AR115" i="13"/>
  <c r="BL111" i="13"/>
  <c r="BJ111" i="13"/>
  <c r="BH111" i="13"/>
  <c r="BD111" i="13"/>
  <c r="BB111" i="13"/>
  <c r="AZ111" i="13"/>
  <c r="AX111" i="13"/>
  <c r="AV111" i="13"/>
  <c r="AT111" i="13"/>
  <c r="AR111" i="13"/>
  <c r="AR180" i="13"/>
  <c r="AT180" i="13"/>
  <c r="AV180" i="13"/>
  <c r="AX180" i="13"/>
  <c r="AZ180" i="13"/>
  <c r="BB180" i="13"/>
  <c r="BD180" i="13"/>
  <c r="BH180" i="13"/>
  <c r="BJ180" i="13"/>
  <c r="BL180" i="13"/>
  <c r="AR184" i="13"/>
  <c r="AT184" i="13"/>
  <c r="AV184" i="13"/>
  <c r="BF184" i="13"/>
  <c r="BH184" i="13"/>
  <c r="BJ184" i="13"/>
  <c r="BL184" i="13"/>
  <c r="CO77" i="13" l="1"/>
  <c r="DK13" i="13" l="1"/>
  <c r="DK18" i="13" s="1"/>
  <c r="DK14" i="13"/>
  <c r="CO71" i="13"/>
  <c r="CO68" i="13"/>
  <c r="BY71" i="13"/>
  <c r="BY68" i="13"/>
  <c r="BP71" i="13"/>
  <c r="BP68" i="13"/>
  <c r="CO65" i="13"/>
  <c r="BY65" i="13"/>
  <c r="BP65" i="13"/>
  <c r="CO62" i="13"/>
  <c r="AV203" i="13" l="1"/>
  <c r="AV134" i="13"/>
  <c r="B62" i="13" l="1"/>
  <c r="DC193" i="13" l="1"/>
  <c r="DA193" i="13"/>
  <c r="CY193" i="13"/>
  <c r="CW193" i="13"/>
  <c r="CU193" i="13"/>
  <c r="CS193" i="13"/>
  <c r="CQ193" i="13"/>
  <c r="CO193" i="13"/>
  <c r="CM193" i="13"/>
  <c r="CK193" i="13"/>
  <c r="CI193" i="13"/>
  <c r="CG193" i="13"/>
  <c r="CE193" i="13"/>
  <c r="H188" i="13"/>
  <c r="CT190" i="13"/>
  <c r="BS190" i="13"/>
  <c r="BS185" i="13"/>
  <c r="BS182" i="13"/>
  <c r="BS180" i="13"/>
  <c r="CE176" i="13"/>
  <c r="CC176" i="13"/>
  <c r="CA176" i="13"/>
  <c r="BY176" i="13"/>
  <c r="BW176" i="13"/>
  <c r="BU176" i="13"/>
  <c r="CZ170" i="13"/>
  <c r="CU170" i="13"/>
  <c r="CM170" i="13"/>
  <c r="DK15" i="13"/>
  <c r="DK16" i="13"/>
  <c r="DK17" i="13"/>
  <c r="AV212" i="13" l="1"/>
  <c r="AV143" i="13"/>
  <c r="AV209" i="13"/>
  <c r="AV140" i="13"/>
  <c r="CX24" i="13"/>
  <c r="U86" i="13" s="1"/>
  <c r="AV206" i="13"/>
  <c r="AV137" i="13"/>
  <c r="CX22" i="13"/>
  <c r="CX23" i="13"/>
  <c r="DD124" i="13"/>
  <c r="DB124" i="13"/>
  <c r="CZ124" i="13"/>
  <c r="CX124" i="13"/>
  <c r="CV124" i="13"/>
  <c r="CT124" i="13"/>
  <c r="CR124" i="13"/>
  <c r="CP124" i="13"/>
  <c r="CN124" i="13"/>
  <c r="CL124" i="13"/>
  <c r="CJ124" i="13"/>
  <c r="CH124" i="13"/>
  <c r="CF124" i="13"/>
  <c r="CU121" i="13"/>
  <c r="BT121" i="13"/>
  <c r="BT116" i="13"/>
  <c r="BT113" i="13"/>
  <c r="BT111" i="13"/>
  <c r="CF107" i="13"/>
  <c r="CD107" i="13"/>
  <c r="CB107" i="13"/>
  <c r="BZ107" i="13"/>
  <c r="BX107" i="13"/>
  <c r="BV107" i="13"/>
  <c r="CZ101" i="13"/>
  <c r="CU101" i="13"/>
  <c r="CM101" i="13"/>
  <c r="AV65" i="13"/>
  <c r="BI74" i="13"/>
  <c r="AL74" i="13"/>
  <c r="AH74" i="13"/>
  <c r="B74" i="13"/>
  <c r="BI71" i="13"/>
  <c r="AL71" i="13"/>
  <c r="AH71" i="13"/>
  <c r="B71" i="13"/>
  <c r="BI68" i="13"/>
  <c r="AV68" i="13"/>
  <c r="AL68" i="13"/>
  <c r="AH68" i="13"/>
  <c r="B68" i="13"/>
  <c r="BI65" i="13"/>
  <c r="AL65" i="13"/>
  <c r="AH65" i="13"/>
  <c r="B65" i="13"/>
  <c r="AL62" i="13"/>
  <c r="AH62" i="13"/>
  <c r="CF55" i="13"/>
  <c r="DD55" i="13"/>
  <c r="DB55" i="13"/>
  <c r="CZ55" i="13"/>
  <c r="CX55" i="13"/>
  <c r="CV55" i="13"/>
  <c r="CT55" i="13"/>
  <c r="CR55" i="13"/>
  <c r="CP55" i="13"/>
  <c r="CN55" i="13"/>
  <c r="CL55" i="13"/>
  <c r="CJ55" i="13"/>
  <c r="CH55" i="13"/>
  <c r="BT52" i="13"/>
  <c r="AV71" i="13"/>
  <c r="CM32" i="13"/>
  <c r="CU32" i="13"/>
  <c r="CZ32" i="13"/>
  <c r="DK23" i="13" l="1"/>
  <c r="AL83" i="13" s="1"/>
  <c r="U221" i="13"/>
  <c r="U152" i="13"/>
  <c r="U155" i="13"/>
  <c r="U224" i="13"/>
  <c r="U83" i="13"/>
  <c r="DK24" i="13"/>
  <c r="DK22" i="13"/>
  <c r="AL224" i="13" l="1"/>
  <c r="AL155" i="13"/>
  <c r="AL221" i="13"/>
  <c r="AL152" i="13"/>
  <c r="AL86" i="13"/>
  <c r="DK26" i="13"/>
  <c r="CO80" i="13" l="1"/>
  <c r="BY62" i="13"/>
  <c r="BP62" i="13"/>
  <c r="H50" i="13"/>
  <c r="BL42" i="13"/>
  <c r="BJ42" i="13"/>
  <c r="BH42" i="13"/>
  <c r="BD42" i="13"/>
  <c r="BB42" i="13"/>
  <c r="AZ42" i="13"/>
  <c r="AX42" i="13"/>
  <c r="AV42" i="13"/>
  <c r="AT42" i="13"/>
  <c r="AR42" i="13"/>
  <c r="AV46" i="13"/>
  <c r="AT46" i="13"/>
  <c r="AR46" i="13"/>
  <c r="BL46" i="13"/>
  <c r="BJ46" i="13"/>
  <c r="BH46" i="13"/>
  <c r="BF46" i="13"/>
  <c r="CU52" i="13"/>
  <c r="BT47" i="13"/>
  <c r="BT44" i="13"/>
  <c r="BT42" i="13"/>
  <c r="CF38" i="13"/>
  <c r="CD38" i="13"/>
  <c r="CB38" i="13"/>
  <c r="BZ38" i="13"/>
  <c r="BX38" i="13"/>
  <c r="BV38" i="13"/>
  <c r="AV74" i="13"/>
  <c r="AK19" i="13" l="1"/>
  <c r="CN212" i="13" l="1"/>
  <c r="CN221" i="13" s="1"/>
  <c r="CO143" i="13"/>
  <c r="CO152" i="13" s="1"/>
  <c r="CO74" i="13"/>
  <c r="CO83" i="13" s="1"/>
  <c r="AK24" i="13" l="1"/>
  <c r="AK25" i="13" s="1"/>
  <c r="B80" i="13" l="1"/>
  <c r="BI200" i="13"/>
  <c r="U149" i="13"/>
  <c r="AV200" i="13"/>
  <c r="B149" i="13"/>
  <c r="U218" i="13"/>
  <c r="BI131" i="13"/>
  <c r="B218" i="13"/>
  <c r="AV131" i="13"/>
  <c r="U80" i="13"/>
  <c r="BI62" i="13"/>
  <c r="AV62" i="13"/>
  <c r="D23" i="13"/>
  <c r="D22" i="13"/>
  <c r="AL218" i="13" l="1"/>
  <c r="AL149" i="13"/>
  <c r="AK26" i="13"/>
  <c r="AL80" i="13"/>
  <c r="AX218" i="13" l="1"/>
  <c r="AX149" i="13"/>
  <c r="AX80" i="13"/>
  <c r="M40" i="13" s="1"/>
  <c r="M109" i="13" l="1"/>
  <c r="M178" i="13"/>
</calcChain>
</file>

<file path=xl/comments1.xml><?xml version="1.0" encoding="utf-8"?>
<comments xmlns="http://schemas.openxmlformats.org/spreadsheetml/2006/main">
  <authors>
    <author>樋本 智恵子</author>
    <author>龍建設工業株式会社</author>
  </authors>
  <commentList>
    <comment ref="I5" authorId="0" shapeId="0">
      <text>
        <r>
          <rPr>
            <sz val="9"/>
            <color indexed="81"/>
            <rFont val="ＭＳ Ｐゴシック"/>
            <family val="3"/>
            <charset val="128"/>
          </rPr>
          <t>最初の「</t>
        </r>
        <r>
          <rPr>
            <b/>
            <sz val="9"/>
            <color indexed="81"/>
            <rFont val="ＭＳ Ｐゴシック"/>
            <family val="3"/>
            <charset val="128"/>
          </rPr>
          <t>1</t>
        </r>
        <r>
          <rPr>
            <sz val="9"/>
            <color indexed="81"/>
            <rFont val="ＭＳ Ｐゴシック"/>
            <family val="3"/>
            <charset val="128"/>
          </rPr>
          <t>」を含め、</t>
        </r>
        <r>
          <rPr>
            <b/>
            <sz val="9"/>
            <color indexed="81"/>
            <rFont val="ＭＳ Ｐゴシック"/>
            <family val="3"/>
            <charset val="128"/>
          </rPr>
          <t>６桁</t>
        </r>
        <r>
          <rPr>
            <sz val="9"/>
            <color indexed="81"/>
            <rFont val="ＭＳ Ｐゴシック"/>
            <family val="3"/>
            <charset val="128"/>
          </rPr>
          <t>で入力</t>
        </r>
      </text>
    </comment>
    <comment ref="I6" authorId="1" shapeId="0">
      <text>
        <r>
          <rPr>
            <sz val="9"/>
            <color indexed="81"/>
            <rFont val="MS P ゴシック"/>
            <family val="3"/>
            <charset val="128"/>
          </rPr>
          <t>ハイフン(-)を付けて入力　</t>
        </r>
        <r>
          <rPr>
            <sz val="10"/>
            <color indexed="81"/>
            <rFont val="MS P ゴシック"/>
            <family val="3"/>
            <charset val="128"/>
          </rPr>
          <t>例)543-2100</t>
        </r>
      </text>
    </comment>
    <comment ref="I9" authorId="1" shapeId="0">
      <text>
        <r>
          <rPr>
            <sz val="9"/>
            <color indexed="81"/>
            <rFont val="MS P ゴシック"/>
            <family val="3"/>
            <charset val="128"/>
          </rPr>
          <t>ハイフン(-)を付けて入力</t>
        </r>
      </text>
    </comment>
    <comment ref="V11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13桁の数字を入力　（免税事業者は空白）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樋本 智恵子</author>
    <author>龍建設工業株式会社</author>
  </authors>
  <commentList>
    <comment ref="T6" authorId="0" shapeId="0">
      <text>
        <r>
          <rPr>
            <sz val="9"/>
            <color indexed="81"/>
            <rFont val="ＭＳ Ｐゴシック"/>
            <family val="3"/>
            <charset val="128"/>
          </rPr>
          <t>西暦４桁</t>
        </r>
      </text>
    </comment>
    <comment ref="AK6" authorId="1" shapeId="0">
      <text>
        <r>
          <rPr>
            <sz val="9"/>
            <color indexed="81"/>
            <rFont val="MS P ゴシック"/>
            <family val="3"/>
            <charset val="128"/>
          </rPr>
          <t>日付は請求締日とします。
原則、</t>
        </r>
        <r>
          <rPr>
            <b/>
            <sz val="12"/>
            <color indexed="81"/>
            <rFont val="MS P ゴシック"/>
            <family val="3"/>
            <charset val="128"/>
          </rPr>
          <t>15日</t>
        </r>
        <r>
          <rPr>
            <sz val="9"/>
            <color indexed="81"/>
            <rFont val="MS P ゴシック"/>
            <family val="3"/>
            <charset val="128"/>
          </rPr>
          <t>にしてください。</t>
        </r>
      </text>
    </comment>
    <comment ref="X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３桁以内の任意の数字を入力してください。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弊社から送付する支払金通知書に表示しますので、貴社の照合にご利用ください。
必要のない場合は、</t>
        </r>
        <r>
          <rPr>
            <b/>
            <sz val="9"/>
            <color indexed="81"/>
            <rFont val="ＭＳ Ｐゴシック"/>
            <family val="3"/>
            <charset val="128"/>
          </rPr>
          <t>記入不要</t>
        </r>
        <r>
          <rPr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F11" authorId="1" shapeId="0">
      <text>
        <r>
          <rPr>
            <sz val="9"/>
            <color indexed="81"/>
            <rFont val="MS P ゴシック"/>
            <family val="3"/>
            <charset val="128"/>
          </rPr>
          <t>弊社工事担当者に確認してください。</t>
        </r>
      </text>
    </comment>
    <comment ref="DY12" authorId="1" shapeId="0">
      <text>
        <r>
          <rPr>
            <sz val="9"/>
            <color indexed="81"/>
            <rFont val="MS P ゴシック"/>
            <family val="3"/>
            <charset val="128"/>
          </rPr>
          <t>各行ごとに税率を入力してください。
複数税率でご請求可能になりました。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注文書の特記事項に記載の4桁の数字です。</t>
        </r>
      </text>
    </comment>
    <comment ref="BU13" authorId="0" shapeId="0">
      <text>
        <r>
          <rPr>
            <sz val="9"/>
            <color indexed="81"/>
            <rFont val="ＭＳ Ｐゴシック"/>
            <family val="3"/>
            <charset val="128"/>
          </rPr>
          <t>請求内訳の欄に入力しきれない場合は、
「別紙内訳のとおり｣等とし、1式で金額を入力してください。
貴社作成の内訳書等を必ず添付してください。</t>
        </r>
      </text>
    </comment>
    <comment ref="DK13" authorId="1" shapeId="0">
      <text>
        <r>
          <rPr>
            <sz val="9"/>
            <color indexed="81"/>
            <rFont val="MS P ゴシック"/>
            <family val="3"/>
            <charset val="128"/>
          </rPr>
          <t>数量×単価の計算式を入れていますが、
修正可能です。</t>
        </r>
      </text>
    </comment>
    <comment ref="AK15" authorId="0" shapeId="0">
      <text>
        <r>
          <rPr>
            <sz val="9"/>
            <color indexed="81"/>
            <rFont val="ＭＳ Ｐゴシック"/>
            <family val="3"/>
            <charset val="128"/>
          </rPr>
          <t>注文書の工事金額（税抜き）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前半10桁は、上記の本契約と同じ番号です。
（後半2桁の枝番のみ異なります。）
前半10桁が異なる契約は、</t>
        </r>
        <r>
          <rPr>
            <b/>
            <sz val="10"/>
            <color indexed="81"/>
            <rFont val="ＭＳ Ｐゴシック"/>
            <family val="3"/>
            <charset val="128"/>
          </rPr>
          <t>別の請求書を作成</t>
        </r>
        <r>
          <rPr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DK21" authorId="1" shapeId="0">
      <text>
        <r>
          <rPr>
            <sz val="9"/>
            <color indexed="81"/>
            <rFont val="MS P ゴシック"/>
            <family val="3"/>
            <charset val="128"/>
          </rPr>
          <t>税率から自動計算しますが、
端数調整が必要な場合は手修正してください。</t>
        </r>
      </text>
    </comment>
    <comment ref="O25" authorId="1" shapeId="0">
      <text>
        <r>
          <rPr>
            <sz val="9"/>
            <color indexed="81"/>
            <rFont val="MS P ゴシック"/>
            <family val="3"/>
            <charset val="128"/>
          </rPr>
          <t>契約時の税率10％で固定</t>
        </r>
      </text>
    </comment>
    <comment ref="AK25" authorId="1" shapeId="0">
      <text>
        <r>
          <rPr>
            <sz val="9"/>
            <color indexed="81"/>
            <rFont val="MS P ゴシック"/>
            <family val="3"/>
            <charset val="128"/>
          </rPr>
          <t>税率から自動計算しますが、
端数調整が必要な場合は手修正してください。</t>
        </r>
      </text>
    </comment>
  </commentList>
</comments>
</file>

<file path=xl/sharedStrings.xml><?xml version="1.0" encoding="utf-8"?>
<sst xmlns="http://schemas.openxmlformats.org/spreadsheetml/2006/main" count="1676" uniqueCount="106">
  <si>
    <t>工事名称</t>
    <rPh sb="0" eb="2">
      <t>コウジ</t>
    </rPh>
    <rPh sb="2" eb="4">
      <t>メイショウ</t>
    </rPh>
    <phoneticPr fontId="1"/>
  </si>
  <si>
    <t>請 求 内 訳</t>
    <rPh sb="0" eb="1">
      <t>ショウ</t>
    </rPh>
    <rPh sb="2" eb="3">
      <t>モトム</t>
    </rPh>
    <rPh sb="4" eb="5">
      <t>ウチ</t>
    </rPh>
    <rPh sb="6" eb="7">
      <t>ヤク</t>
    </rPh>
    <phoneticPr fontId="1"/>
  </si>
  <si>
    <t>伝票No.</t>
    <rPh sb="0" eb="2">
      <t>デンピョウ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</si>
  <si>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</si>
  <si>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</si>
  <si>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</si>
  <si>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</si>
  <si>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取引先
コード</t>
    <rPh sb="0" eb="2">
      <t>トリヒキ</t>
    </rPh>
    <rPh sb="2" eb="3">
      <t>サキ</t>
    </rPh>
    <phoneticPr fontId="1"/>
  </si>
  <si>
    <t>数　量</t>
    <rPh sb="0" eb="1">
      <t>カズ</t>
    </rPh>
    <rPh sb="2" eb="3">
      <t>リョウ</t>
    </rPh>
    <phoneticPr fontId="1"/>
  </si>
  <si>
    <t>単位</t>
    <rPh sb="0" eb="2">
      <t>タンイ</t>
    </rPh>
    <phoneticPr fontId="1"/>
  </si>
  <si>
    <t>単　価</t>
    <rPh sb="0" eb="1">
      <t>タン</t>
    </rPh>
    <rPh sb="2" eb="3">
      <t>アタイ</t>
    </rPh>
    <phoneticPr fontId="1"/>
  </si>
  <si>
    <t>決　　裁</t>
    <rPh sb="0" eb="1">
      <t>ケツ</t>
    </rPh>
    <rPh sb="3" eb="4">
      <t>サイ</t>
    </rPh>
    <phoneticPr fontId="1"/>
  </si>
  <si>
    <t>担当部門長</t>
    <rPh sb="0" eb="2">
      <t>タントウ</t>
    </rPh>
    <rPh sb="2" eb="5">
      <t>ブモンチョウ</t>
    </rPh>
    <phoneticPr fontId="1"/>
  </si>
  <si>
    <t>工事責任者</t>
    <rPh sb="0" eb="2">
      <t>コウジ</t>
    </rPh>
    <rPh sb="2" eb="5">
      <t>セキニンシャ</t>
    </rPh>
    <phoneticPr fontId="1"/>
  </si>
  <si>
    <t>工事担当者</t>
    <rPh sb="0" eb="2">
      <t>コウジ</t>
    </rPh>
    <rPh sb="2" eb="5">
      <t>タントウシャ</t>
    </rPh>
    <phoneticPr fontId="1"/>
  </si>
  <si>
    <t>〒</t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</si>
  <si>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</si>
  <si>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</si>
  <si>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TEL</t>
    <phoneticPr fontId="1"/>
  </si>
  <si>
    <t>【貴社情報】</t>
    <rPh sb="1" eb="3">
      <t>キシャ</t>
    </rPh>
    <rPh sb="3" eb="5">
      <t>ジョウホウ</t>
    </rPh>
    <phoneticPr fontId="1"/>
  </si>
  <si>
    <t>請求No　(任意）</t>
    <rPh sb="0" eb="2">
      <t>セイキュウ</t>
    </rPh>
    <rPh sb="6" eb="8">
      <t>ニンイ</t>
    </rPh>
    <phoneticPr fontId="1"/>
  </si>
  <si>
    <t>請求締日の日付</t>
    <rPh sb="0" eb="2">
      <t>セイキュウ</t>
    </rPh>
    <rPh sb="2" eb="3">
      <t>シ</t>
    </rPh>
    <rPh sb="3" eb="4">
      <t>ヒ</t>
    </rPh>
    <rPh sb="5" eb="7">
      <t>ヒヅケ</t>
    </rPh>
    <phoneticPr fontId="1"/>
  </si>
  <si>
    <t>担当</t>
    <rPh sb="0" eb="2">
      <t>タントウ</t>
    </rPh>
    <phoneticPr fontId="1"/>
  </si>
  <si>
    <t>工事コード</t>
    <rPh sb="0" eb="2">
      <t>コウジ</t>
    </rPh>
    <phoneticPr fontId="1"/>
  </si>
  <si>
    <t>費目コード</t>
    <rPh sb="0" eb="2">
      <t>ヒモク</t>
    </rPh>
    <phoneticPr fontId="1"/>
  </si>
  <si>
    <t>-</t>
    <phoneticPr fontId="1"/>
  </si>
  <si>
    <t>注文書 No.</t>
    <rPh sb="0" eb="3">
      <t>チュウモンショ</t>
    </rPh>
    <phoneticPr fontId="1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</si>
  <si>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</si>
  <si>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注　文　書　 No.</t>
    <rPh sb="0" eb="1">
      <t>チュウ</t>
    </rPh>
    <rPh sb="2" eb="3">
      <t>ブン</t>
    </rPh>
    <rPh sb="4" eb="5">
      <t>ショ</t>
    </rPh>
    <phoneticPr fontId="1"/>
  </si>
  <si>
    <t>本　契　約</t>
    <rPh sb="0" eb="1">
      <t>ホン</t>
    </rPh>
    <rPh sb="2" eb="3">
      <t>チギリ</t>
    </rPh>
    <rPh sb="4" eb="5">
      <t>ヤク</t>
    </rPh>
    <phoneticPr fontId="1"/>
  </si>
  <si>
    <t>改　め　計</t>
    <rPh sb="0" eb="1">
      <t>アラタ</t>
    </rPh>
    <rPh sb="4" eb="5">
      <t>ケイ</t>
    </rPh>
    <phoneticPr fontId="1"/>
  </si>
  <si>
    <t>請　求　種　別</t>
    <rPh sb="0" eb="1">
      <t>ショウ</t>
    </rPh>
    <rPh sb="2" eb="3">
      <t>モトム</t>
    </rPh>
    <rPh sb="4" eb="5">
      <t>シュ</t>
    </rPh>
    <rPh sb="6" eb="7">
      <t>ベツ</t>
    </rPh>
    <phoneticPr fontId="1"/>
  </si>
  <si>
    <t>当　月　請　求　額　　(税抜)</t>
    <rPh sb="0" eb="1">
      <t>トウ</t>
    </rPh>
    <rPh sb="2" eb="3">
      <t>ツキ</t>
    </rPh>
    <rPh sb="4" eb="5">
      <t>ショウ</t>
    </rPh>
    <rPh sb="6" eb="7">
      <t>モトム</t>
    </rPh>
    <rPh sb="8" eb="9">
      <t>ガク</t>
    </rPh>
    <rPh sb="12" eb="14">
      <t>ゼイヌキ</t>
    </rPh>
    <phoneticPr fontId="1"/>
  </si>
  <si>
    <t>当　月　請　求　額　　(税込)</t>
    <rPh sb="0" eb="1">
      <t>トウ</t>
    </rPh>
    <rPh sb="2" eb="3">
      <t>ツキ</t>
    </rPh>
    <rPh sb="4" eb="5">
      <t>ショウ</t>
    </rPh>
    <rPh sb="6" eb="7">
      <t>モトム</t>
    </rPh>
    <rPh sb="8" eb="9">
      <t>ガク</t>
    </rPh>
    <rPh sb="11" eb="15">
      <t>ゼイコミ</t>
    </rPh>
    <phoneticPr fontId="1"/>
  </si>
  <si>
    <t xml:space="preserve"> ① - ②</t>
    <phoneticPr fontId="1"/>
  </si>
  <si>
    <t>契約　　改め計</t>
    <rPh sb="0" eb="1">
      <t>チギリ</t>
    </rPh>
    <rPh sb="1" eb="2">
      <t>ヤク</t>
    </rPh>
    <rPh sb="4" eb="5">
      <t>アラタ</t>
    </rPh>
    <rPh sb="6" eb="7">
      <t>ケイ</t>
    </rPh>
    <phoneticPr fontId="1"/>
  </si>
  <si>
    <t>出来高累計</t>
    <rPh sb="0" eb="1">
      <t>デ</t>
    </rPh>
    <rPh sb="1" eb="2">
      <t>キ</t>
    </rPh>
    <rPh sb="2" eb="3">
      <t>タカ</t>
    </rPh>
    <rPh sb="3" eb="4">
      <t>ルイ</t>
    </rPh>
    <rPh sb="4" eb="5">
      <t>ケイ</t>
    </rPh>
    <phoneticPr fontId="1"/>
  </si>
  <si>
    <t>前回迄支払累計</t>
    <rPh sb="0" eb="1">
      <t>マエ</t>
    </rPh>
    <rPh sb="1" eb="2">
      <t>カイ</t>
    </rPh>
    <rPh sb="2" eb="3">
      <t>マデ</t>
    </rPh>
    <rPh sb="3" eb="4">
      <t>シ</t>
    </rPh>
    <rPh sb="4" eb="5">
      <t>バライ</t>
    </rPh>
    <rPh sb="5" eb="6">
      <t>ルイ</t>
    </rPh>
    <rPh sb="6" eb="7">
      <t>ケイ</t>
    </rPh>
    <phoneticPr fontId="1"/>
  </si>
  <si>
    <t>前回迄支払残額</t>
    <rPh sb="0" eb="2">
      <t>ゼンカイ</t>
    </rPh>
    <rPh sb="2" eb="3">
      <t>マデ</t>
    </rPh>
    <rPh sb="3" eb="5">
      <t>シハラ</t>
    </rPh>
    <rPh sb="5" eb="7">
      <t>ザンガク</t>
    </rPh>
    <phoneticPr fontId="1"/>
  </si>
  <si>
    <t>請求内訳</t>
    <rPh sb="0" eb="2">
      <t>セイキュウ</t>
    </rPh>
    <rPh sb="2" eb="4">
      <t>ウチワケ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</si>
  <si>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</si>
  <si>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</si>
  <si>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変更 (増減） 契約</t>
    <rPh sb="0" eb="1">
      <t>ヘン</t>
    </rPh>
    <rPh sb="1" eb="2">
      <t>サラ</t>
    </rPh>
    <rPh sb="4" eb="6">
      <t>ゾウゲン</t>
    </rPh>
    <rPh sb="8" eb="10">
      <t>ケイヤク</t>
    </rPh>
    <phoneticPr fontId="1"/>
  </si>
  <si>
    <t>【請求内容 ①】</t>
    <rPh sb="1" eb="3">
      <t>セイキュウ</t>
    </rPh>
    <rPh sb="3" eb="5">
      <t>ナイヨウ</t>
    </rPh>
    <phoneticPr fontId="1"/>
  </si>
  <si>
    <t>（正）本社提出</t>
    <rPh sb="1" eb="2">
      <t>セイ</t>
    </rPh>
    <rPh sb="3" eb="5">
      <t>ホンシャ</t>
    </rPh>
    <rPh sb="5" eb="7">
      <t>テイシュツ</t>
    </rPh>
    <phoneticPr fontId="1"/>
  </si>
  <si>
    <t>契約種別</t>
    <rPh sb="0" eb="2">
      <t>ケイヤク</t>
    </rPh>
    <rPh sb="2" eb="4">
      <t>シュベツ</t>
    </rPh>
    <phoneticPr fontId="1"/>
  </si>
  <si>
    <t>契約金額　（税抜き）</t>
    <rPh sb="0" eb="2">
      <t>ケイヤク</t>
    </rPh>
    <rPh sb="2" eb="4">
      <t>キンガク</t>
    </rPh>
    <rPh sb="6" eb="7">
      <t>ゼイ</t>
    </rPh>
    <rPh sb="7" eb="8">
      <t>ヌ</t>
    </rPh>
    <phoneticPr fontId="1"/>
  </si>
  <si>
    <t xml:space="preserve"> ①</t>
    <phoneticPr fontId="1"/>
  </si>
  <si>
    <t xml:space="preserve"> ②</t>
    <phoneticPr fontId="1"/>
  </si>
  <si>
    <t>取 引 先 コ ー ド</t>
    <rPh sb="0" eb="1">
      <t>トリ</t>
    </rPh>
    <rPh sb="2" eb="3">
      <t>イン</t>
    </rPh>
    <rPh sb="4" eb="5">
      <t>サキ</t>
    </rPh>
    <phoneticPr fontId="1"/>
  </si>
  <si>
    <t>郵 　便 　番 　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</si>
  <si>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</si>
  <si>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Ｔ　  E  　L</t>
    <phoneticPr fontId="1"/>
  </si>
  <si>
    <t>社 　　　名</t>
    <rPh sb="0" eb="1">
      <t>シャ</t>
    </rPh>
    <rPh sb="5" eb="6">
      <t>メイ</t>
    </rPh>
    <phoneticPr fontId="1"/>
  </si>
  <si>
    <t>住 　　　所</t>
    <rPh sb="0" eb="1">
      <t>ジュウ</t>
    </rPh>
    <rPh sb="5" eb="6">
      <t>ショ</t>
    </rPh>
    <phoneticPr fontId="1"/>
  </si>
  <si>
    <t>取引先コード</t>
    <phoneticPr fontId="24"/>
  </si>
  <si>
    <t>労務/外注</t>
    <rPh sb="0" eb="2">
      <t>ロウム</t>
    </rPh>
    <rPh sb="3" eb="5">
      <t>ガイチュウ</t>
    </rPh>
    <phoneticPr fontId="1"/>
  </si>
  <si>
    <t>以下の項目（緑色の箇所）</t>
    <rPh sb="0" eb="2">
      <t>イカ</t>
    </rPh>
    <rPh sb="3" eb="5">
      <t>コウモク</t>
    </rPh>
    <rPh sb="6" eb="8">
      <t>ミドリイロ</t>
    </rPh>
    <rPh sb="9" eb="11">
      <t>カショ</t>
    </rPh>
    <phoneticPr fontId="1"/>
  </si>
  <si>
    <t>確認</t>
    <rPh sb="0" eb="2">
      <t>カクニン</t>
    </rPh>
    <phoneticPr fontId="1"/>
  </si>
  <si>
    <t>　＜お支払に際しての注意事項＞</t>
    <phoneticPr fontId="1"/>
  </si>
  <si>
    <t>労</t>
  </si>
  <si>
    <t>外</t>
  </si>
  <si>
    <t>請  求  書</t>
    <rPh sb="0" eb="1">
      <t>ショウ</t>
    </rPh>
    <rPh sb="3" eb="4">
      <t>モトム</t>
    </rPh>
    <rPh sb="6" eb="7">
      <t>ショ</t>
    </rPh>
    <phoneticPr fontId="1"/>
  </si>
  <si>
    <t>請求No.
(任意)</t>
    <rPh sb="0" eb="2">
      <t>セイキュウ</t>
    </rPh>
    <rPh sb="7" eb="9">
      <t>ニンイ</t>
    </rPh>
    <phoneticPr fontId="1"/>
  </si>
  <si>
    <t>T</t>
    <phoneticPr fontId="1"/>
  </si>
  <si>
    <t>　 下記の通り請求致します</t>
    <rPh sb="2" eb="4">
      <t>カキ</t>
    </rPh>
    <rPh sb="5" eb="6">
      <t>トオ</t>
    </rPh>
    <rPh sb="7" eb="10">
      <t>セイキュウイタ</t>
    </rPh>
    <phoneticPr fontId="1"/>
  </si>
  <si>
    <t>税抜</t>
    <rPh sb="0" eb="1">
      <t>ゼイ</t>
    </rPh>
    <rPh sb="1" eb="2">
      <t>ヌ</t>
    </rPh>
    <phoneticPr fontId="1"/>
  </si>
  <si>
    <r>
      <t>ご請求金額
　</t>
    </r>
    <r>
      <rPr>
        <sz val="8"/>
        <color theme="1"/>
        <rFont val="ＭＳ Ｐ明朝"/>
        <family val="1"/>
        <charset val="128"/>
      </rPr>
      <t>(含 消費税等）</t>
    </r>
    <rPh sb="1" eb="3">
      <t>セイキュウ</t>
    </rPh>
    <rPh sb="3" eb="5">
      <t>キンガク</t>
    </rPh>
    <rPh sb="8" eb="9">
      <t>フク</t>
    </rPh>
    <rPh sb="10" eb="13">
      <t>ショウヒゼイ</t>
    </rPh>
    <rPh sb="13" eb="14">
      <t>トウ</t>
    </rPh>
    <phoneticPr fontId="1"/>
  </si>
  <si>
    <t>非課税</t>
    <rPh sb="0" eb="3">
      <t>ヒカゼイ</t>
    </rPh>
    <phoneticPr fontId="1"/>
  </si>
  <si>
    <t>税込</t>
    <rPh sb="0" eb="2">
      <t>ゼイコ</t>
    </rPh>
    <phoneticPr fontId="1"/>
  </si>
  <si>
    <t>立替金 合計</t>
    <rPh sb="0" eb="3">
      <t>タテカエキン</t>
    </rPh>
    <rPh sb="4" eb="6">
      <t>ゴウケイ</t>
    </rPh>
    <phoneticPr fontId="1"/>
  </si>
  <si>
    <t>内払（　　　）回目  ・  【未契約】内払（　　　）回目  ・  精算  ・  小口  ・ 立替</t>
    <rPh sb="15" eb="18">
      <t>ミケイヤク</t>
    </rPh>
    <rPh sb="33" eb="35">
      <t>セイサン</t>
    </rPh>
    <rPh sb="40" eb="42">
      <t>コグチ</t>
    </rPh>
    <rPh sb="46" eb="48">
      <t>タテカエ</t>
    </rPh>
    <phoneticPr fontId="1"/>
  </si>
  <si>
    <t>消費
税率</t>
    <rPh sb="0" eb="2">
      <t>ショウヒ</t>
    </rPh>
    <rPh sb="3" eb="5">
      <t>ゼイリツ</t>
    </rPh>
    <phoneticPr fontId="1"/>
  </si>
  <si>
    <r>
      <rPr>
        <sz val="14"/>
        <color theme="1"/>
        <rFont val="ＭＳ Ｐ明朝"/>
        <family val="1"/>
        <charset val="128"/>
      </rPr>
      <t>龍建設工業株式会社　</t>
    </r>
    <r>
      <rPr>
        <sz val="16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御中</t>
    </r>
    <rPh sb="0" eb="5">
      <t>リュウ</t>
    </rPh>
    <rPh sb="5" eb="9">
      <t>カブ</t>
    </rPh>
    <rPh sb="11" eb="13">
      <t>オンチュウ</t>
    </rPh>
    <phoneticPr fontId="1"/>
  </si>
  <si>
    <t>工 事 原 価 
（RGS入力）</t>
    <phoneticPr fontId="1"/>
  </si>
  <si>
    <t>請 求 金 額   (税抜)</t>
    <rPh sb="0" eb="1">
      <t>ショウ</t>
    </rPh>
    <rPh sb="2" eb="3">
      <t>モトム</t>
    </rPh>
    <rPh sb="4" eb="5">
      <t>キン</t>
    </rPh>
    <rPh sb="6" eb="7">
      <t>ガク</t>
    </rPh>
    <rPh sb="11" eb="12">
      <t>ゼイ</t>
    </rPh>
    <rPh sb="12" eb="13">
      <t>ヌ</t>
    </rPh>
    <phoneticPr fontId="1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</si>
  <si>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1"/>
  </si>
  <si>
    <t>対 象 金 額   (税抜)</t>
    <rPh sb="0" eb="1">
      <t>タイ</t>
    </rPh>
    <rPh sb="2" eb="3">
      <t>ゾウ</t>
    </rPh>
    <rPh sb="4" eb="5">
      <t>カネ</t>
    </rPh>
    <rPh sb="6" eb="7">
      <t>ガク</t>
    </rPh>
    <phoneticPr fontId="1"/>
  </si>
  <si>
    <t>請 求 金 額   (税込)</t>
    <rPh sb="0" eb="1">
      <t>ショウ</t>
    </rPh>
    <rPh sb="2" eb="3">
      <t>モトム</t>
    </rPh>
    <rPh sb="4" eb="5">
      <t>キン</t>
    </rPh>
    <rPh sb="6" eb="7">
      <t>ガク</t>
    </rPh>
    <rPh sb="11" eb="12">
      <t>ゼイ</t>
    </rPh>
    <rPh sb="12" eb="13">
      <t>コ</t>
    </rPh>
    <phoneticPr fontId="1"/>
  </si>
  <si>
    <t>金 額   (税抜)</t>
    <rPh sb="0" eb="1">
      <t>キン</t>
    </rPh>
    <rPh sb="2" eb="3">
      <t>ガク</t>
    </rPh>
    <rPh sb="7" eb="8">
      <t>ゼイ</t>
    </rPh>
    <rPh sb="8" eb="9">
      <t>ヌ</t>
    </rPh>
    <phoneticPr fontId="1"/>
  </si>
  <si>
    <t>インボイス登録番号</t>
    <rPh sb="5" eb="7">
      <t>トウロク</t>
    </rPh>
    <rPh sb="7" eb="9">
      <t>バンゴウ</t>
    </rPh>
    <phoneticPr fontId="1"/>
  </si>
  <si>
    <t xml:space="preserve">  登  録  番  号 </t>
    <rPh sb="2" eb="3">
      <t>ノボル</t>
    </rPh>
    <rPh sb="5" eb="6">
      <t>ロク</t>
    </rPh>
    <rPh sb="8" eb="9">
      <t>バン</t>
    </rPh>
    <rPh sb="11" eb="12">
      <t>ゴウ</t>
    </rPh>
    <phoneticPr fontId="1"/>
  </si>
  <si>
    <t>円</t>
    <rPh sb="0" eb="1">
      <t>エン</t>
    </rPh>
    <phoneticPr fontId="1"/>
  </si>
  <si>
    <t xml:space="preserve"> 立替金内訳</t>
    <rPh sb="1" eb="4">
      <t>タテカエキン</t>
    </rPh>
    <rPh sb="4" eb="6">
      <t>ウチワケ</t>
    </rPh>
    <phoneticPr fontId="1"/>
  </si>
  <si>
    <t>消費税率</t>
    <rPh sb="0" eb="3">
      <t>ショウヒゼイ</t>
    </rPh>
    <rPh sb="3" eb="4">
      <t>リツ</t>
    </rPh>
    <phoneticPr fontId="1"/>
  </si>
  <si>
    <t>消費税率</t>
    <rPh sb="0" eb="2">
      <t>ショウヒ</t>
    </rPh>
    <rPh sb="2" eb="4">
      <t>ゼイリツ</t>
    </rPh>
    <rPh sb="3" eb="4">
      <t>リツ</t>
    </rPh>
    <phoneticPr fontId="1"/>
  </si>
  <si>
    <t>非課税</t>
    <rPh sb="0" eb="3">
      <t>ヒカゼイ</t>
    </rPh>
    <phoneticPr fontId="1"/>
  </si>
  <si>
    <t>当月請求額　(税込)</t>
    <rPh sb="0" eb="2">
      <t>トウゲツ</t>
    </rPh>
    <rPh sb="2" eb="4">
      <t>セイキュウ</t>
    </rPh>
    <rPh sb="4" eb="5">
      <t>ガク</t>
    </rPh>
    <phoneticPr fontId="1"/>
  </si>
  <si>
    <t>対象金額(税抜）</t>
    <rPh sb="0" eb="2">
      <t>タイショウ</t>
    </rPh>
    <rPh sb="2" eb="4">
      <t>キンガク</t>
    </rPh>
    <rPh sb="5" eb="6">
      <t>ゼイ</t>
    </rPh>
    <rPh sb="6" eb="7">
      <t>ヌ</t>
    </rPh>
    <phoneticPr fontId="1"/>
  </si>
  <si>
    <t>金額　(税抜）</t>
    <rPh sb="0" eb="2">
      <t>キンガク</t>
    </rPh>
    <rPh sb="4" eb="5">
      <t>ゼイ</t>
    </rPh>
    <rPh sb="5" eb="6">
      <t>ヌ</t>
    </rPh>
    <phoneticPr fontId="1"/>
  </si>
  <si>
    <t>消費税額</t>
    <rPh sb="0" eb="3">
      <t>ショウヒゼイ</t>
    </rPh>
    <rPh sb="3" eb="4">
      <t>ガク</t>
    </rPh>
    <phoneticPr fontId="1"/>
  </si>
  <si>
    <t>【消費税率ごとの請求金額計】</t>
    <rPh sb="1" eb="4">
      <t>ショウヒゼイ</t>
    </rPh>
    <rPh sb="4" eb="5">
      <t>リツ</t>
    </rPh>
    <rPh sb="8" eb="10">
      <t>セイキュウ</t>
    </rPh>
    <rPh sb="10" eb="12">
      <t>キンガク</t>
    </rPh>
    <rPh sb="12" eb="13">
      <t>ケイ</t>
    </rPh>
    <phoneticPr fontId="1"/>
  </si>
  <si>
    <t>当月請求額　(税抜)</t>
    <rPh sb="0" eb="2">
      <t>トウゲツ</t>
    </rPh>
    <rPh sb="2" eb="4">
      <t>セイキュウ</t>
    </rPh>
    <rPh sb="4" eb="5">
      <t>ガク</t>
    </rPh>
    <rPh sb="7" eb="9">
      <t>ゼイヌキ</t>
    </rPh>
    <phoneticPr fontId="1"/>
  </si>
  <si>
    <t>T</t>
    <phoneticPr fontId="1"/>
  </si>
  <si>
    <t>【請求内容 ②】　小口請求（契約外）</t>
    <rPh sb="1" eb="3">
      <t>セイキュウ</t>
    </rPh>
    <rPh sb="3" eb="5">
      <t>ナイヨウ</t>
    </rPh>
    <phoneticPr fontId="1"/>
  </si>
  <si>
    <t>【請求内容 ②】 契約分</t>
    <rPh sb="1" eb="3">
      <t>セイキュウ</t>
    </rPh>
    <rPh sb="3" eb="5">
      <t>ナイヨウ</t>
    </rPh>
    <rPh sb="9" eb="11">
      <t>ケイヤク</t>
    </rPh>
    <rPh sb="11" eb="12">
      <t>ブン</t>
    </rPh>
    <phoneticPr fontId="1"/>
  </si>
  <si>
    <t>（副）現場控え</t>
    <rPh sb="1" eb="2">
      <t>フク</t>
    </rPh>
    <rPh sb="3" eb="5">
      <t>ゲンバ</t>
    </rPh>
    <rPh sb="5" eb="6">
      <t>ヒカ</t>
    </rPh>
    <phoneticPr fontId="1"/>
  </si>
  <si>
    <t>協力会社控え</t>
    <phoneticPr fontId="1"/>
  </si>
  <si>
    <t>【 龍建設使用欄 】</t>
    <rPh sb="2" eb="3">
      <t>リュウ</t>
    </rPh>
    <rPh sb="3" eb="5">
      <t>ケンセツ</t>
    </rPh>
    <rPh sb="5" eb="7">
      <t>シヨウ</t>
    </rPh>
    <rPh sb="7" eb="8">
      <t>ラン</t>
    </rPh>
    <phoneticPr fontId="1"/>
  </si>
  <si>
    <t>円</t>
  </si>
  <si>
    <t>建　築　部</t>
    <rPh sb="0" eb="1">
      <t>ケン</t>
    </rPh>
    <rPh sb="2" eb="3">
      <t>チク</t>
    </rPh>
    <rPh sb="4" eb="5">
      <t>ブ</t>
    </rPh>
    <phoneticPr fontId="1"/>
  </si>
  <si>
    <t>管　理　部</t>
    <rPh sb="0" eb="1">
      <t>カン</t>
    </rPh>
    <rPh sb="2" eb="3">
      <t>リ</t>
    </rPh>
    <rPh sb="4" eb="5">
      <t>ブ</t>
    </rPh>
    <phoneticPr fontId="1"/>
  </si>
  <si>
    <t>1. 請求書は毎月15日締切、20日現場必着です。 提出期限は厳守願います。
2. 当社の支払日は 労務協力会社　翌月16日、 外注協力会社　翌月末日です。　尚、支払日が土日、祝日及び当社の休業日と重なった場合、当社の翌営業日の支払となります。　
3. 支払条件並びに振込先銀行は初期登録に準じます。  登録内容に変更がある場合は、本社管理部まで必ずご連絡ください。
4. 支払金額合計が100,000円(税抜)以上は、協力会費として以下の金額を控除します。　
　 労務協力会社：支払金額合計(税抜)に 1.5/1,000の率を乗じた金額　 外注協力会社：支払金額合計(税抜)に 1.0/1,000の率を乗じた金額　材料協力会社：支払金額合計(税抜)に 0.5/1,000の率を乗じた金額
5. 支払金額合計より振込手数料を控除します。</t>
    <rPh sb="26" eb="28">
      <t>テイシュツ</t>
    </rPh>
    <rPh sb="28" eb="30">
      <t>キゲン</t>
    </rPh>
    <rPh sb="31" eb="33">
      <t>ゲンシュ</t>
    </rPh>
    <rPh sb="33" eb="34">
      <t>ネガ</t>
    </rPh>
    <rPh sb="52" eb="54">
      <t>キョウリョク</t>
    </rPh>
    <rPh sb="54" eb="56">
      <t>ガイシャ</t>
    </rPh>
    <phoneticPr fontId="1"/>
  </si>
  <si>
    <r>
      <t>【契約内容】　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※</t>
    </r>
    <r>
      <rPr>
        <b/>
        <sz val="11"/>
        <color theme="1"/>
        <rFont val="ＭＳ Ｐゴシック"/>
        <family val="3"/>
        <charset val="128"/>
        <scheme val="minor"/>
      </rPr>
      <t>注文書の記載内容</t>
    </r>
    <r>
      <rPr>
        <sz val="11"/>
        <color theme="1"/>
        <rFont val="ＭＳ Ｐゴシック"/>
        <family val="3"/>
        <charset val="128"/>
        <scheme val="minor"/>
      </rPr>
      <t>を入力してください。</t>
    </r>
    <rPh sb="1" eb="3">
      <t>ケイヤク</t>
    </rPh>
    <rPh sb="3" eb="5">
      <t>ナイヨウ</t>
    </rPh>
    <rPh sb="9" eb="12">
      <t>チュウモンショ</t>
    </rPh>
    <rPh sb="13" eb="15">
      <t>キサイ</t>
    </rPh>
    <rPh sb="15" eb="17">
      <t>ナイヨウ</t>
    </rPh>
    <rPh sb="18" eb="20">
      <t>ニュウリョク</t>
    </rPh>
    <phoneticPr fontId="1"/>
  </si>
  <si>
    <t>を入力してください。（入力内容が請求書に反映されます。）　印刷すると、請求書が３枚出力されますので、２枚（（正）本社提出、（副）現場控え）を提出してください。</t>
    <rPh sb="11" eb="13">
      <t>ニュウリョク</t>
    </rPh>
    <rPh sb="13" eb="15">
      <t>ナイヨウ</t>
    </rPh>
    <rPh sb="16" eb="19">
      <t>セイキュウショ</t>
    </rPh>
    <rPh sb="20" eb="22">
      <t>ハンエイ</t>
    </rPh>
    <rPh sb="29" eb="31">
      <t>インサツ</t>
    </rPh>
    <rPh sb="35" eb="38">
      <t>セイキュウショ</t>
    </rPh>
    <rPh sb="40" eb="41">
      <t>マイ</t>
    </rPh>
    <rPh sb="41" eb="43">
      <t>シュツリョク</t>
    </rPh>
    <rPh sb="51" eb="52">
      <t>マイ</t>
    </rPh>
    <phoneticPr fontId="1"/>
  </si>
  <si>
    <t>最初に貴社情報を入力してください。　（入力内容が請求書に反映されます。）</t>
    <rPh sb="0" eb="2">
      <t>サイショ</t>
    </rPh>
    <rPh sb="3" eb="5">
      <t>キシャ</t>
    </rPh>
    <rPh sb="5" eb="7">
      <t>ジョウホウ</t>
    </rPh>
    <rPh sb="8" eb="10">
      <t>ニュウリョク</t>
    </rPh>
    <rPh sb="19" eb="21">
      <t>ニュウリョク</t>
    </rPh>
    <rPh sb="21" eb="23">
      <t>ナイヨウ</t>
    </rPh>
    <rPh sb="24" eb="27">
      <t>セイキュウショ</t>
    </rPh>
    <rPh sb="28" eb="30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</si>
</sst>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#,##0_ "/>
    <numFmt numFmtId="177" formatCode="[$¥-411]#,##0;\-[$¥-411]#,##0"/>
    <numFmt numFmtId="178" formatCode="#,##0.00_ "/>
    <numFmt numFmtId="179" formatCode="0_ "/>
  </numFmts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2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0"/>
      <color rgb="FF0000FF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FFB9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8" tint="0.39997558519241921"/>
      </left>
      <right/>
      <top style="thick">
        <color theme="8" tint="0.39997558519241921"/>
      </top>
      <bottom/>
      <diagonal/>
    </border>
    <border>
      <left/>
      <right/>
      <top style="thick">
        <color theme="8" tint="0.39997558519241921"/>
      </top>
      <bottom/>
      <diagonal/>
    </border>
    <border>
      <left style="thick">
        <color theme="8" tint="0.39997558519241921"/>
      </left>
      <right/>
      <top/>
      <bottom/>
      <diagonal/>
    </border>
    <border>
      <left style="thick">
        <color theme="8" tint="0.39997558519241921"/>
      </left>
      <right/>
      <top/>
      <bottom style="thick">
        <color theme="8" tint="0.39997558519241921"/>
      </bottom>
      <diagonal/>
    </border>
    <border>
      <left/>
      <right/>
      <top/>
      <bottom style="thick">
        <color theme="8" tint="0.39997558519241921"/>
      </bottom>
      <diagonal/>
    </border>
    <border>
      <left style="thick">
        <color theme="9" tint="0.39997558519241921"/>
      </left>
      <right/>
      <top/>
      <bottom/>
      <diagonal/>
    </border>
    <border>
      <left style="thick">
        <color theme="9" tint="0.39997558519241921"/>
      </left>
      <right/>
      <top/>
      <bottom style="thick">
        <color theme="9" tint="0.39994506668294322"/>
      </bottom>
      <diagonal/>
    </border>
    <border>
      <left/>
      <right/>
      <top/>
      <bottom style="thick">
        <color theme="9" tint="0.39994506668294322"/>
      </bottom>
      <diagonal/>
    </border>
    <border>
      <left/>
      <right style="thick">
        <color theme="8" tint="0.39994506668294322"/>
      </right>
      <top style="thick">
        <color theme="8" tint="0.39997558519241921"/>
      </top>
      <bottom/>
      <diagonal/>
    </border>
    <border>
      <left/>
      <right style="thick">
        <color theme="8" tint="0.39994506668294322"/>
      </right>
      <top/>
      <bottom/>
      <diagonal/>
    </border>
    <border>
      <left/>
      <right style="thick">
        <color theme="8" tint="0.39994506668294322"/>
      </right>
      <top/>
      <bottom style="thick">
        <color theme="8" tint="0.3999755851924192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 tint="0.34998626667073579"/>
      </right>
      <top style="medium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indexed="64"/>
      </bottom>
      <diagonal/>
    </border>
    <border>
      <left style="thin">
        <color theme="1" tint="0.34998626667073579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0.39997558519241921"/>
      </left>
      <right/>
      <top style="thick">
        <color theme="9" tint="0.39994506668294322"/>
      </top>
      <bottom/>
      <diagonal/>
    </border>
    <border>
      <left/>
      <right/>
      <top style="thick">
        <color theme="9" tint="0.39994506668294322"/>
      </top>
      <bottom/>
      <diagonal/>
    </border>
    <border>
      <left/>
      <right style="thick">
        <color theme="9" tint="0.39994506668294322"/>
      </right>
      <top style="thick">
        <color theme="9" tint="0.39994506668294322"/>
      </top>
      <bottom/>
      <diagonal/>
    </border>
    <border>
      <left/>
      <right style="thick">
        <color theme="9" tint="0.39994506668294322"/>
      </right>
      <top/>
      <bottom/>
      <diagonal/>
    </border>
    <border>
      <left/>
      <right style="thick">
        <color theme="9" tint="0.39994506668294322"/>
      </right>
      <top/>
      <bottom style="thick">
        <color theme="9" tint="0.39994506668294322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3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7" borderId="60" xfId="0" applyFill="1" applyBorder="1">
      <alignment vertical="center"/>
    </xf>
    <xf numFmtId="0" fontId="0" fillId="7" borderId="61" xfId="0" applyFill="1" applyBorder="1">
      <alignment vertical="center"/>
    </xf>
    <xf numFmtId="0" fontId="5" fillId="7" borderId="61" xfId="0" applyFont="1" applyFill="1" applyBorder="1">
      <alignment vertical="center"/>
    </xf>
    <xf numFmtId="0" fontId="0" fillId="7" borderId="62" xfId="0" applyFill="1" applyBorder="1">
      <alignment vertical="center"/>
    </xf>
    <xf numFmtId="0" fontId="0" fillId="7" borderId="35" xfId="0" applyFill="1" applyBorder="1">
      <alignment vertical="center"/>
    </xf>
    <xf numFmtId="0" fontId="33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0" fillId="7" borderId="0" xfId="0" applyFill="1" applyBorder="1">
      <alignment vertical="center"/>
    </xf>
    <xf numFmtId="0" fontId="5" fillId="7" borderId="0" xfId="0" applyFont="1" applyFill="1" applyBorder="1">
      <alignment vertical="center"/>
    </xf>
    <xf numFmtId="0" fontId="0" fillId="7" borderId="63" xfId="0" applyFill="1" applyBorder="1">
      <alignment vertical="center"/>
    </xf>
    <xf numFmtId="0" fontId="20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0" fillId="7" borderId="36" xfId="0" applyFill="1" applyBorder="1">
      <alignment vertical="center"/>
    </xf>
    <xf numFmtId="0" fontId="15" fillId="7" borderId="0" xfId="0" applyFont="1" applyFill="1" applyBorder="1">
      <alignment vertical="center"/>
    </xf>
    <xf numFmtId="0" fontId="5" fillId="7" borderId="63" xfId="0" applyFont="1" applyFill="1" applyBorder="1">
      <alignment vertical="center"/>
    </xf>
    <xf numFmtId="0" fontId="5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5" fillId="7" borderId="37" xfId="0" applyFont="1" applyFill="1" applyBorder="1">
      <alignment vertical="center"/>
    </xf>
    <xf numFmtId="0" fontId="0" fillId="7" borderId="37" xfId="0" applyFill="1" applyBorder="1">
      <alignment vertical="center"/>
    </xf>
    <xf numFmtId="0" fontId="5" fillId="7" borderId="64" xfId="0" applyFont="1" applyFill="1" applyBorder="1">
      <alignment vertical="center"/>
    </xf>
    <xf numFmtId="0" fontId="26" fillId="7" borderId="0" xfId="0" applyFont="1" applyFill="1" applyBorder="1">
      <alignment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0" fillId="8" borderId="30" xfId="0" applyFill="1" applyBorder="1">
      <alignment vertical="center"/>
    </xf>
    <xf numFmtId="0" fontId="0" fillId="8" borderId="32" xfId="0" applyFill="1" applyBorder="1">
      <alignment vertical="center"/>
    </xf>
    <xf numFmtId="0" fontId="21" fillId="8" borderId="33" xfId="0" applyFont="1" applyFill="1" applyBorder="1" applyAlignment="1">
      <alignment horizontal="center" vertical="center"/>
    </xf>
    <xf numFmtId="0" fontId="0" fillId="8" borderId="31" xfId="0" applyFill="1" applyBorder="1">
      <alignment vertical="center"/>
    </xf>
    <xf numFmtId="0" fontId="0" fillId="8" borderId="38" xfId="0" applyFill="1" applyBorder="1">
      <alignment vertical="center"/>
    </xf>
    <xf numFmtId="0" fontId="0" fillId="8" borderId="0" xfId="0" applyFill="1" applyBorder="1">
      <alignment vertical="center"/>
    </xf>
    <xf numFmtId="0" fontId="3" fillId="8" borderId="0" xfId="0" applyFont="1" applyFill="1" applyBorder="1" applyAlignment="1">
      <alignment vertical="center"/>
    </xf>
    <xf numFmtId="0" fontId="0" fillId="8" borderId="39" xfId="0" applyFill="1" applyBorder="1">
      <alignment vertical="center"/>
    </xf>
    <xf numFmtId="0" fontId="0" fillId="8" borderId="0" xfId="0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 indent="1"/>
    </xf>
    <xf numFmtId="0" fontId="15" fillId="8" borderId="0" xfId="0" applyFont="1" applyFill="1" applyBorder="1" applyAlignment="1">
      <alignment horizontal="left" vertical="center" indent="1"/>
    </xf>
    <xf numFmtId="0" fontId="0" fillId="8" borderId="0" xfId="0" applyFill="1" applyBorder="1" applyProtection="1">
      <alignment vertical="center"/>
    </xf>
    <xf numFmtId="0" fontId="0" fillId="8" borderId="0" xfId="0" applyFill="1" applyBorder="1" applyAlignment="1" applyProtection="1">
      <alignment vertical="center"/>
    </xf>
    <xf numFmtId="0" fontId="0" fillId="8" borderId="39" xfId="0" applyFill="1" applyBorder="1" applyProtection="1">
      <alignment vertical="center"/>
    </xf>
    <xf numFmtId="0" fontId="15" fillId="8" borderId="0" xfId="0" applyFont="1" applyFill="1" applyBorder="1" applyAlignment="1" applyProtection="1">
      <alignment horizontal="left" vertical="center" indent="1"/>
    </xf>
    <xf numFmtId="0" fontId="17" fillId="8" borderId="0" xfId="0" applyFont="1" applyFill="1" applyBorder="1" applyAlignment="1" applyProtection="1">
      <alignment horizontal="left" vertical="center" indent="1"/>
    </xf>
    <xf numFmtId="0" fontId="21" fillId="8" borderId="34" xfId="0" applyFont="1" applyFill="1" applyBorder="1" applyAlignment="1">
      <alignment horizontal="center" vertical="center"/>
    </xf>
    <xf numFmtId="0" fontId="19" fillId="0" borderId="0" xfId="0" applyFont="1" applyAlignment="1"/>
    <xf numFmtId="0" fontId="20" fillId="0" borderId="0" xfId="0" applyFont="1" applyAlignment="1" applyProtection="1">
      <alignment horizontal="left" vertical="center"/>
      <protection locked="0"/>
    </xf>
    <xf numFmtId="0" fontId="5" fillId="7" borderId="0" xfId="0" applyFont="1" applyFill="1" applyBorder="1" applyAlignment="1"/>
    <xf numFmtId="0" fontId="2" fillId="7" borderId="0" xfId="0" applyFont="1" applyFill="1" applyBorder="1" applyAlignment="1"/>
    <xf numFmtId="0" fontId="2" fillId="7" borderId="0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35" fillId="0" borderId="0" xfId="0" applyFont="1" applyAlignment="1"/>
    <xf numFmtId="0" fontId="36" fillId="0" borderId="0" xfId="0" applyFont="1" applyAlignment="1">
      <alignment horizontal="left" vertical="center"/>
    </xf>
    <xf numFmtId="0" fontId="5" fillId="0" borderId="0" xfId="0" applyFont="1" applyAlignment="1"/>
    <xf numFmtId="0" fontId="3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68" xfId="0" applyFont="1" applyBorder="1" applyAlignment="1"/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6" fillId="0" borderId="0" xfId="0" applyFont="1" applyAlignment="1">
      <alignment horizontal="left" vertical="center" shrinkToFit="1"/>
    </xf>
    <xf numFmtId="0" fontId="16" fillId="0" borderId="1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5" fontId="40" fillId="0" borderId="0" xfId="0" applyNumberFormat="1" applyFont="1" applyBorder="1" applyAlignment="1"/>
    <xf numFmtId="0" fontId="5" fillId="0" borderId="0" xfId="0" applyFont="1" applyAlignment="1">
      <alignment vertical="center"/>
    </xf>
    <xf numFmtId="179" fontId="14" fillId="3" borderId="42" xfId="0" applyNumberFormat="1" applyFont="1" applyFill="1" applyBorder="1" applyAlignment="1" applyProtection="1">
      <alignment horizontal="right" vertical="center"/>
      <protection locked="0"/>
    </xf>
    <xf numFmtId="179" fontId="14" fillId="3" borderId="59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179" fontId="14" fillId="3" borderId="92" xfId="0" applyNumberFormat="1" applyFont="1" applyFill="1" applyBorder="1" applyAlignment="1" applyProtection="1">
      <alignment horizontal="right" vertical="center"/>
      <protection locked="0"/>
    </xf>
    <xf numFmtId="179" fontId="14" fillId="3" borderId="46" xfId="0" applyNumberFormat="1" applyFont="1" applyFill="1" applyBorder="1" applyAlignment="1" applyProtection="1">
      <alignment horizontal="right" vertical="center"/>
      <protection locked="0"/>
    </xf>
    <xf numFmtId="179" fontId="14" fillId="3" borderId="93" xfId="0" applyNumberFormat="1" applyFont="1" applyFill="1" applyBorder="1" applyAlignment="1" applyProtection="1">
      <alignment horizontal="right" vertical="center"/>
      <protection locked="0"/>
    </xf>
    <xf numFmtId="0" fontId="14" fillId="0" borderId="83" xfId="0" applyFont="1" applyFill="1" applyBorder="1" applyAlignment="1" applyProtection="1">
      <alignment horizontal="center" vertical="center"/>
    </xf>
    <xf numFmtId="0" fontId="48" fillId="0" borderId="0" xfId="0" applyFont="1" applyFill="1" applyAlignment="1" applyProtection="1">
      <alignment horizontal="left" vertical="center"/>
      <protection locked="0"/>
    </xf>
    <xf numFmtId="0" fontId="8" fillId="7" borderId="0" xfId="0" applyFont="1" applyFill="1" applyBorder="1">
      <alignment vertical="center"/>
    </xf>
    <xf numFmtId="0" fontId="49" fillId="0" borderId="0" xfId="0" applyFont="1" applyFill="1">
      <alignment vertical="center"/>
    </xf>
    <xf numFmtId="0" fontId="50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41" fillId="0" borderId="0" xfId="0" applyFont="1" applyFill="1">
      <alignment vertical="center"/>
    </xf>
    <xf numFmtId="0" fontId="4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8" borderId="0" xfId="0" applyFont="1" applyFill="1" applyBorder="1">
      <alignment vertical="center"/>
    </xf>
    <xf numFmtId="0" fontId="7" fillId="7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4" fillId="8" borderId="4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top" textRotation="255" indent="1"/>
    </xf>
    <xf numFmtId="0" fontId="52" fillId="8" borderId="34" xfId="0" applyFont="1" applyFill="1" applyBorder="1" applyAlignment="1">
      <alignment horizontal="center" vertical="top" textRotation="255" indent="1"/>
    </xf>
    <xf numFmtId="0" fontId="0" fillId="0" borderId="0" xfId="0" applyAlignment="1">
      <alignment vertical="center"/>
    </xf>
    <xf numFmtId="0" fontId="3" fillId="7" borderId="0" xfId="0" applyFont="1" applyFill="1" applyBorder="1">
      <alignment vertical="center"/>
    </xf>
    <xf numFmtId="0" fontId="9" fillId="7" borderId="0" xfId="0" applyFont="1" applyFill="1" applyBorder="1">
      <alignment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 indent="1" shrinkToFit="1"/>
    </xf>
    <xf numFmtId="0" fontId="15" fillId="3" borderId="11" xfId="0" applyFont="1" applyFill="1" applyBorder="1" applyAlignment="1" applyProtection="1">
      <alignment horizontal="left" vertical="center" indent="1" shrinkToFit="1"/>
      <protection locked="0"/>
    </xf>
    <xf numFmtId="0" fontId="15" fillId="3" borderId="24" xfId="0" applyFont="1" applyFill="1" applyBorder="1" applyAlignment="1" applyProtection="1">
      <alignment horizontal="left" vertical="center" indent="1" shrinkToFit="1"/>
      <protection locked="0"/>
    </xf>
    <xf numFmtId="0" fontId="15" fillId="3" borderId="3" xfId="0" applyFont="1" applyFill="1" applyBorder="1" applyAlignment="1" applyProtection="1">
      <alignment horizontal="left" vertical="center" indent="1" shrinkToFit="1"/>
      <protection locked="0"/>
    </xf>
    <xf numFmtId="0" fontId="0" fillId="9" borderId="11" xfId="0" applyFill="1" applyBorder="1" applyAlignment="1" applyProtection="1">
      <alignment horizontal="left" vertical="center" indent="1" shrinkToFit="1"/>
    </xf>
    <xf numFmtId="0" fontId="0" fillId="9" borderId="24" xfId="0" applyFill="1" applyBorder="1" applyAlignment="1" applyProtection="1">
      <alignment horizontal="left" vertical="center" indent="1" shrinkToFit="1"/>
    </xf>
    <xf numFmtId="0" fontId="0" fillId="9" borderId="3" xfId="0" applyFill="1" applyBorder="1" applyAlignment="1" applyProtection="1">
      <alignment horizontal="left" vertical="center" indent="1" shrinkToFit="1"/>
    </xf>
    <xf numFmtId="0" fontId="0" fillId="9" borderId="2" xfId="0" applyFill="1" applyBorder="1" applyAlignment="1" applyProtection="1">
      <alignment horizontal="left" vertical="center" indent="1" shrinkToFit="1"/>
    </xf>
    <xf numFmtId="0" fontId="47" fillId="3" borderId="24" xfId="0" applyFont="1" applyFill="1" applyBorder="1" applyAlignment="1" applyProtection="1">
      <alignment horizontal="left" vertical="center" indent="1" shrinkToFit="1"/>
      <protection locked="0"/>
    </xf>
    <xf numFmtId="0" fontId="47" fillId="3" borderId="3" xfId="0" applyFont="1" applyFill="1" applyBorder="1" applyAlignment="1" applyProtection="1">
      <alignment horizontal="left" vertical="center" indent="1" shrinkToFit="1"/>
      <protection locked="0"/>
    </xf>
    <xf numFmtId="49" fontId="17" fillId="3" borderId="11" xfId="0" applyNumberFormat="1" applyFont="1" applyFill="1" applyBorder="1" applyAlignment="1" applyProtection="1">
      <alignment horizontal="left" vertical="center" indent="1"/>
      <protection locked="0"/>
    </xf>
    <xf numFmtId="49" fontId="17" fillId="3" borderId="24" xfId="0" applyNumberFormat="1" applyFont="1" applyFill="1" applyBorder="1" applyAlignment="1" applyProtection="1">
      <alignment horizontal="left" vertical="center" indent="1"/>
      <protection locked="0"/>
    </xf>
    <xf numFmtId="49" fontId="17" fillId="3" borderId="3" xfId="0" applyNumberFormat="1" applyFont="1" applyFill="1" applyBorder="1" applyAlignment="1" applyProtection="1">
      <alignment horizontal="left" vertical="center" indent="1"/>
      <protection locked="0"/>
    </xf>
    <xf numFmtId="0" fontId="30" fillId="3" borderId="11" xfId="0" applyFont="1" applyFill="1" applyBorder="1" applyAlignment="1" applyProtection="1">
      <alignment horizontal="left" vertical="center" indent="1"/>
      <protection locked="0"/>
    </xf>
    <xf numFmtId="0" fontId="30" fillId="3" borderId="24" xfId="0" applyFont="1" applyFill="1" applyBorder="1" applyAlignment="1" applyProtection="1">
      <alignment horizontal="left" vertical="center" indent="1"/>
      <protection locked="0"/>
    </xf>
    <xf numFmtId="0" fontId="30" fillId="3" borderId="3" xfId="0" applyFont="1" applyFill="1" applyBorder="1" applyAlignment="1" applyProtection="1">
      <alignment horizontal="left" vertical="center" indent="1"/>
      <protection locked="0"/>
    </xf>
    <xf numFmtId="0" fontId="15" fillId="8" borderId="6" xfId="0" applyFont="1" applyFill="1" applyBorder="1" applyAlignment="1" applyProtection="1">
      <alignment horizontal="left" vertical="center"/>
    </xf>
    <xf numFmtId="0" fontId="15" fillId="8" borderId="0" xfId="0" applyFont="1" applyFill="1" applyBorder="1" applyAlignment="1" applyProtection="1">
      <alignment horizontal="left" vertical="center"/>
    </xf>
    <xf numFmtId="0" fontId="33" fillId="3" borderId="11" xfId="0" applyFont="1" applyFill="1" applyBorder="1" applyAlignment="1" applyProtection="1">
      <alignment horizontal="left" vertical="center" indent="1"/>
      <protection locked="0"/>
    </xf>
    <xf numFmtId="0" fontId="33" fillId="3" borderId="24" xfId="0" applyFont="1" applyFill="1" applyBorder="1" applyAlignment="1" applyProtection="1">
      <alignment horizontal="left" vertical="center" indent="1"/>
      <protection locked="0"/>
    </xf>
    <xf numFmtId="0" fontId="33" fillId="3" borderId="3" xfId="0" applyFont="1" applyFill="1" applyBorder="1" applyAlignment="1" applyProtection="1">
      <alignment horizontal="left" vertical="center" indent="1"/>
      <protection locked="0"/>
    </xf>
    <xf numFmtId="0" fontId="15" fillId="3" borderId="11" xfId="0" applyFont="1" applyFill="1" applyBorder="1" applyAlignment="1" applyProtection="1">
      <alignment horizontal="left" vertical="center" indent="1"/>
      <protection locked="0"/>
    </xf>
    <xf numFmtId="0" fontId="15" fillId="3" borderId="24" xfId="0" applyFont="1" applyFill="1" applyBorder="1" applyAlignment="1" applyProtection="1">
      <alignment horizontal="left" vertical="center" indent="1"/>
      <protection locked="0"/>
    </xf>
    <xf numFmtId="0" fontId="15" fillId="3" borderId="3" xfId="0" applyFont="1" applyFill="1" applyBorder="1" applyAlignment="1" applyProtection="1">
      <alignment horizontal="left" vertical="center" indent="1"/>
      <protection locked="0"/>
    </xf>
    <xf numFmtId="3" fontId="7" fillId="0" borderId="77" xfId="0" applyNumberFormat="1" applyFont="1" applyFill="1" applyBorder="1" applyAlignment="1">
      <alignment horizontal="right" vertical="center"/>
    </xf>
    <xf numFmtId="9" fontId="41" fillId="0" borderId="77" xfId="0" applyNumberFormat="1" applyFont="1" applyBorder="1" applyAlignment="1">
      <alignment horizontal="center" vertical="center" shrinkToFit="1"/>
    </xf>
    <xf numFmtId="9" fontId="41" fillId="0" borderId="117" xfId="0" applyNumberFormat="1" applyFont="1" applyBorder="1" applyAlignment="1">
      <alignment horizontal="center" vertical="center" shrinkToFit="1"/>
    </xf>
    <xf numFmtId="0" fontId="37" fillId="0" borderId="77" xfId="0" applyFont="1" applyBorder="1" applyAlignment="1">
      <alignment horizontal="center" vertical="center" wrapText="1"/>
    </xf>
    <xf numFmtId="0" fontId="37" fillId="0" borderId="117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3" fontId="7" fillId="0" borderId="77" xfId="0" applyNumberFormat="1" applyFont="1" applyBorder="1" applyAlignment="1">
      <alignment horizontal="right" vertical="center"/>
    </xf>
    <xf numFmtId="0" fontId="5" fillId="0" borderId="76" xfId="0" applyFont="1" applyBorder="1" applyAlignment="1">
      <alignment horizontal="distributed" vertical="center" indent="4"/>
    </xf>
    <xf numFmtId="0" fontId="5" fillId="0" borderId="77" xfId="0" applyFont="1" applyBorder="1" applyAlignment="1">
      <alignment horizontal="distributed" vertical="center" indent="4"/>
    </xf>
    <xf numFmtId="3" fontId="7" fillId="0" borderId="77" xfId="0" applyNumberFormat="1" applyFont="1" applyBorder="1" applyAlignment="1">
      <alignment vertical="center"/>
    </xf>
    <xf numFmtId="0" fontId="5" fillId="0" borderId="118" xfId="0" applyFont="1" applyBorder="1" applyAlignment="1">
      <alignment horizontal="distributed" vertical="center" indent="4"/>
    </xf>
    <xf numFmtId="0" fontId="5" fillId="0" borderId="119" xfId="0" applyFont="1" applyBorder="1" applyAlignment="1">
      <alignment horizontal="distributed" vertical="center" indent="4"/>
    </xf>
    <xf numFmtId="0" fontId="37" fillId="0" borderId="119" xfId="0" applyFont="1" applyBorder="1" applyAlignment="1">
      <alignment horizontal="center" vertical="center" wrapText="1"/>
    </xf>
    <xf numFmtId="0" fontId="37" fillId="0" borderId="120" xfId="0" applyFont="1" applyBorder="1" applyAlignment="1">
      <alignment horizontal="center" vertical="center" wrapText="1"/>
    </xf>
    <xf numFmtId="3" fontId="7" fillId="0" borderId="119" xfId="0" applyNumberFormat="1" applyFont="1" applyBorder="1" applyAlignment="1">
      <alignment vertical="center"/>
    </xf>
    <xf numFmtId="5" fontId="7" fillId="0" borderId="87" xfId="0" applyNumberFormat="1" applyFont="1" applyFill="1" applyBorder="1" applyAlignment="1">
      <alignment horizontal="center" vertical="center"/>
    </xf>
    <xf numFmtId="5" fontId="7" fillId="0" borderId="85" xfId="0" applyNumberFormat="1" applyFont="1" applyFill="1" applyBorder="1" applyAlignment="1">
      <alignment horizontal="center" vertical="center"/>
    </xf>
    <xf numFmtId="5" fontId="7" fillId="0" borderId="88" xfId="0" applyNumberFormat="1" applyFont="1" applyFill="1" applyBorder="1" applyAlignment="1">
      <alignment horizontal="center" vertical="center"/>
    </xf>
    <xf numFmtId="5" fontId="7" fillId="0" borderId="81" xfId="0" applyNumberFormat="1" applyFont="1" applyFill="1" applyBorder="1" applyAlignment="1">
      <alignment horizontal="center" vertical="center"/>
    </xf>
    <xf numFmtId="5" fontId="7" fillId="0" borderId="1" xfId="0" applyNumberFormat="1" applyFont="1" applyFill="1" applyBorder="1" applyAlignment="1">
      <alignment horizontal="center" vertical="center"/>
    </xf>
    <xf numFmtId="5" fontId="7" fillId="0" borderId="9" xfId="0" applyNumberFormat="1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center" vertical="center" shrinkToFit="1"/>
    </xf>
    <xf numFmtId="0" fontId="8" fillId="5" borderId="75" xfId="0" applyFont="1" applyFill="1" applyBorder="1" applyAlignment="1">
      <alignment horizontal="center" vertical="center" shrinkToFit="1"/>
    </xf>
    <xf numFmtId="0" fontId="8" fillId="5" borderId="76" xfId="0" applyFont="1" applyFill="1" applyBorder="1" applyAlignment="1">
      <alignment horizontal="center" vertical="center" shrinkToFit="1"/>
    </xf>
    <xf numFmtId="0" fontId="8" fillId="5" borderId="77" xfId="0" applyFont="1" applyFill="1" applyBorder="1" applyAlignment="1">
      <alignment horizontal="center" vertical="center" shrinkToFit="1"/>
    </xf>
    <xf numFmtId="0" fontId="29" fillId="5" borderId="75" xfId="0" applyFont="1" applyFill="1" applyBorder="1" applyAlignment="1">
      <alignment horizontal="center" vertical="center" wrapText="1" shrinkToFit="1"/>
    </xf>
    <xf numFmtId="0" fontId="29" fillId="5" borderId="116" xfId="0" applyFont="1" applyFill="1" applyBorder="1" applyAlignment="1">
      <alignment horizontal="center" vertical="center" wrapText="1" shrinkToFit="1"/>
    </xf>
    <xf numFmtId="0" fontId="29" fillId="5" borderId="77" xfId="0" applyFont="1" applyFill="1" applyBorder="1" applyAlignment="1">
      <alignment horizontal="center" vertical="center" wrapText="1" shrinkToFit="1"/>
    </xf>
    <xf numFmtId="0" fontId="29" fillId="5" borderId="117" xfId="0" applyFont="1" applyFill="1" applyBorder="1" applyAlignment="1">
      <alignment horizontal="center" vertical="center" wrapText="1" shrinkToFit="1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center" vertical="center" shrinkToFit="1"/>
    </xf>
    <xf numFmtId="176" fontId="5" fillId="0" borderId="77" xfId="0" applyNumberFormat="1" applyFont="1" applyFill="1" applyBorder="1" applyAlignment="1">
      <alignment horizontal="right" vertical="center" shrinkToFit="1"/>
    </xf>
    <xf numFmtId="0" fontId="5" fillId="0" borderId="77" xfId="0" applyFont="1" applyFill="1" applyBorder="1" applyAlignment="1">
      <alignment horizontal="center" vertical="center" shrinkToFit="1"/>
    </xf>
    <xf numFmtId="5" fontId="8" fillId="5" borderId="4" xfId="0" applyNumberFormat="1" applyFont="1" applyFill="1" applyBorder="1" applyAlignment="1">
      <alignment horizontal="center" vertical="center"/>
    </xf>
    <xf numFmtId="5" fontId="8" fillId="5" borderId="10" xfId="0" applyNumberFormat="1" applyFont="1" applyFill="1" applyBorder="1" applyAlignment="1">
      <alignment horizontal="center" vertical="center"/>
    </xf>
    <xf numFmtId="5" fontId="8" fillId="5" borderId="121" xfId="0" applyNumberFormat="1" applyFont="1" applyFill="1" applyBorder="1" applyAlignment="1">
      <alignment horizontal="center" vertical="center"/>
    </xf>
    <xf numFmtId="5" fontId="8" fillId="5" borderId="90" xfId="0" applyNumberFormat="1" applyFont="1" applyFill="1" applyBorder="1" applyAlignment="1">
      <alignment horizontal="center" vertical="center"/>
    </xf>
    <xf numFmtId="5" fontId="8" fillId="5" borderId="2" xfId="0" applyNumberFormat="1" applyFont="1" applyFill="1" applyBorder="1" applyAlignment="1">
      <alignment horizontal="center" vertical="center"/>
    </xf>
    <xf numFmtId="5" fontId="8" fillId="5" borderId="105" xfId="0" applyNumberFormat="1" applyFont="1" applyFill="1" applyBorder="1" applyAlignment="1">
      <alignment horizontal="center" vertical="center"/>
    </xf>
    <xf numFmtId="5" fontId="8" fillId="5" borderId="3" xfId="0" applyNumberFormat="1" applyFont="1" applyFill="1" applyBorder="1" applyAlignment="1">
      <alignment horizontal="center" vertical="center"/>
    </xf>
    <xf numFmtId="5" fontId="8" fillId="5" borderId="107" xfId="0" applyNumberFormat="1" applyFont="1" applyFill="1" applyBorder="1" applyAlignment="1">
      <alignment horizontal="center" vertical="center"/>
    </xf>
    <xf numFmtId="5" fontId="8" fillId="5" borderId="5" xfId="0" applyNumberFormat="1" applyFont="1" applyFill="1" applyBorder="1" applyAlignment="1">
      <alignment horizontal="center" vertical="center"/>
    </xf>
    <xf numFmtId="5" fontId="8" fillId="5" borderId="91" xfId="0" applyNumberFormat="1" applyFont="1" applyFill="1" applyBorder="1" applyAlignment="1">
      <alignment horizontal="center" vertical="center"/>
    </xf>
    <xf numFmtId="3" fontId="7" fillId="0" borderId="108" xfId="0" applyNumberFormat="1" applyFont="1" applyFill="1" applyBorder="1" applyAlignment="1">
      <alignment horizontal="right" vertical="center"/>
    </xf>
    <xf numFmtId="5" fontId="8" fillId="0" borderId="108" xfId="0" applyNumberFormat="1" applyFont="1" applyFill="1" applyBorder="1" applyAlignment="1">
      <alignment horizontal="center" vertical="center"/>
    </xf>
    <xf numFmtId="5" fontId="8" fillId="0" borderId="109" xfId="0" applyNumberFormat="1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distributed" vertical="center" indent="4"/>
    </xf>
    <xf numFmtId="0" fontId="5" fillId="2" borderId="77" xfId="0" applyFont="1" applyFill="1" applyBorder="1" applyAlignment="1">
      <alignment horizontal="distributed" vertical="center" indent="4"/>
    </xf>
    <xf numFmtId="3" fontId="7" fillId="2" borderId="77" xfId="0" applyNumberFormat="1" applyFont="1" applyFill="1" applyBorder="1" applyAlignment="1">
      <alignment horizontal="right" vertical="center"/>
    </xf>
    <xf numFmtId="0" fontId="37" fillId="2" borderId="77" xfId="0" applyFont="1" applyFill="1" applyBorder="1" applyAlignment="1">
      <alignment horizontal="center" vertical="center" wrapText="1"/>
    </xf>
    <xf numFmtId="0" fontId="37" fillId="2" borderId="117" xfId="0" applyFont="1" applyFill="1" applyBorder="1" applyAlignment="1">
      <alignment horizontal="center" vertical="center" wrapText="1"/>
    </xf>
    <xf numFmtId="9" fontId="8" fillId="0" borderId="110" xfId="0" applyNumberFormat="1" applyFont="1" applyBorder="1" applyAlignment="1">
      <alignment horizontal="center" vertical="center"/>
    </xf>
    <xf numFmtId="9" fontId="8" fillId="0" borderId="108" xfId="0" applyNumberFormat="1" applyFont="1" applyBorder="1" applyAlignment="1">
      <alignment horizontal="center" vertical="center"/>
    </xf>
    <xf numFmtId="9" fontId="8" fillId="0" borderId="111" xfId="0" applyNumberFormat="1" applyFont="1" applyBorder="1" applyAlignment="1">
      <alignment horizontal="center" vertical="center"/>
    </xf>
    <xf numFmtId="3" fontId="9" fillId="0" borderId="84" xfId="0" applyNumberFormat="1" applyFont="1" applyBorder="1" applyAlignment="1">
      <alignment horizontal="right" vertical="center" shrinkToFit="1"/>
    </xf>
    <xf numFmtId="3" fontId="9" fillId="0" borderId="85" xfId="0" applyNumberFormat="1" applyFont="1" applyBorder="1" applyAlignment="1">
      <alignment horizontal="right" vertical="center" shrinkToFit="1"/>
    </xf>
    <xf numFmtId="3" fontId="9" fillId="0" borderId="6" xfId="0" applyNumberFormat="1" applyFont="1" applyBorder="1" applyAlignment="1">
      <alignment horizontal="right" vertical="center" shrinkToFit="1"/>
    </xf>
    <xf numFmtId="3" fontId="9" fillId="0" borderId="0" xfId="0" applyNumberFormat="1" applyFont="1" applyBorder="1" applyAlignment="1">
      <alignment horizontal="right" vertical="center" shrinkToFit="1"/>
    </xf>
    <xf numFmtId="3" fontId="9" fillId="0" borderId="8" xfId="0" applyNumberFormat="1" applyFont="1" applyBorder="1" applyAlignment="1">
      <alignment horizontal="right" vertical="center" shrinkToFit="1"/>
    </xf>
    <xf numFmtId="3" fontId="9" fillId="0" borderId="1" xfId="0" applyNumberFormat="1" applyFont="1" applyBorder="1" applyAlignment="1">
      <alignment horizontal="right" vertical="center" shrinkToFit="1"/>
    </xf>
    <xf numFmtId="5" fontId="7" fillId="0" borderId="85" xfId="0" applyNumberFormat="1" applyFont="1" applyBorder="1" applyAlignment="1">
      <alignment horizontal="left" vertical="center"/>
    </xf>
    <xf numFmtId="5" fontId="7" fillId="0" borderId="0" xfId="0" applyNumberFormat="1" applyFont="1" applyBorder="1" applyAlignment="1">
      <alignment horizontal="left" vertical="center"/>
    </xf>
    <xf numFmtId="5" fontId="7" fillId="0" borderId="1" xfId="0" applyNumberFormat="1" applyFont="1" applyBorder="1" applyAlignment="1">
      <alignment horizontal="left" vertical="center"/>
    </xf>
    <xf numFmtId="5" fontId="7" fillId="0" borderId="85" xfId="0" applyNumberFormat="1" applyFont="1" applyBorder="1" applyAlignment="1">
      <alignment horizontal="center" vertical="center"/>
    </xf>
    <xf numFmtId="5" fontId="7" fillId="0" borderId="88" xfId="0" applyNumberFormat="1" applyFont="1" applyBorder="1" applyAlignment="1">
      <alignment horizontal="center" vertical="center"/>
    </xf>
    <xf numFmtId="5" fontId="7" fillId="0" borderId="0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horizontal="center" vertical="center"/>
    </xf>
    <xf numFmtId="5" fontId="7" fillId="0" borderId="1" xfId="0" applyNumberFormat="1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center" vertical="center"/>
    </xf>
    <xf numFmtId="0" fontId="7" fillId="0" borderId="118" xfId="0" applyFont="1" applyFill="1" applyBorder="1" applyAlignment="1">
      <alignment horizontal="center" vertical="center" shrinkToFit="1"/>
    </xf>
    <xf numFmtId="0" fontId="7" fillId="0" borderId="119" xfId="0" applyFont="1" applyFill="1" applyBorder="1" applyAlignment="1">
      <alignment horizontal="center" vertical="center" shrinkToFit="1"/>
    </xf>
    <xf numFmtId="176" fontId="5" fillId="0" borderId="119" xfId="0" applyNumberFormat="1" applyFont="1" applyFill="1" applyBorder="1" applyAlignment="1">
      <alignment horizontal="right" vertical="center" shrinkToFit="1"/>
    </xf>
    <xf numFmtId="0" fontId="5" fillId="0" borderId="119" xfId="0" applyFont="1" applyFill="1" applyBorder="1" applyAlignment="1">
      <alignment horizontal="center" vertical="center" shrinkToFit="1"/>
    </xf>
    <xf numFmtId="3" fontId="7" fillId="0" borderId="119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left" vertical="top" wrapText="1"/>
    </xf>
    <xf numFmtId="9" fontId="6" fillId="0" borderId="110" xfId="0" applyNumberFormat="1" applyFont="1" applyBorder="1" applyAlignment="1">
      <alignment horizontal="center" vertical="center"/>
    </xf>
    <xf numFmtId="9" fontId="6" fillId="0" borderId="108" xfId="0" applyNumberFormat="1" applyFont="1" applyBorder="1" applyAlignment="1">
      <alignment horizontal="center" vertical="center"/>
    </xf>
    <xf numFmtId="9" fontId="6" fillId="0" borderId="111" xfId="0" applyNumberFormat="1" applyFont="1" applyBorder="1" applyAlignment="1">
      <alignment horizontal="center" vertical="center"/>
    </xf>
    <xf numFmtId="9" fontId="6" fillId="0" borderId="112" xfId="0" applyNumberFormat="1" applyFont="1" applyBorder="1" applyAlignment="1">
      <alignment horizontal="center" vertical="center"/>
    </xf>
    <xf numFmtId="9" fontId="6" fillId="0" borderId="113" xfId="0" applyNumberFormat="1" applyFont="1" applyBorder="1" applyAlignment="1">
      <alignment horizontal="center" vertical="center"/>
    </xf>
    <xf numFmtId="9" fontId="6" fillId="0" borderId="114" xfId="0" applyNumberFormat="1" applyFont="1" applyBorder="1" applyAlignment="1">
      <alignment horizontal="center" vertical="center"/>
    </xf>
    <xf numFmtId="3" fontId="7" fillId="0" borderId="113" xfId="0" applyNumberFormat="1" applyFont="1" applyFill="1" applyBorder="1" applyAlignment="1">
      <alignment horizontal="right" vertical="center"/>
    </xf>
    <xf numFmtId="5" fontId="8" fillId="0" borderId="113" xfId="0" applyNumberFormat="1" applyFont="1" applyFill="1" applyBorder="1" applyAlignment="1">
      <alignment horizontal="center" vertical="center"/>
    </xf>
    <xf numFmtId="5" fontId="8" fillId="0" borderId="115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9" fontId="41" fillId="0" borderId="119" xfId="0" applyNumberFormat="1" applyFont="1" applyBorder="1" applyAlignment="1">
      <alignment horizontal="center" vertical="center" shrinkToFit="1"/>
    </xf>
    <xf numFmtId="9" fontId="41" fillId="0" borderId="12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31" fillId="5" borderId="75" xfId="0" applyFont="1" applyFill="1" applyBorder="1" applyAlignment="1">
      <alignment horizontal="center" vertical="center" shrinkToFit="1"/>
    </xf>
    <xf numFmtId="0" fontId="31" fillId="5" borderId="116" xfId="0" applyFont="1" applyFill="1" applyBorder="1" applyAlignment="1">
      <alignment horizontal="center" vertical="center" shrinkToFit="1"/>
    </xf>
    <xf numFmtId="0" fontId="31" fillId="5" borderId="77" xfId="0" applyFont="1" applyFill="1" applyBorder="1" applyAlignment="1">
      <alignment horizontal="center" vertical="center" shrinkToFit="1"/>
    </xf>
    <xf numFmtId="0" fontId="31" fillId="5" borderId="117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distributed" vertical="center" indent="1" shrinkToFit="1"/>
    </xf>
    <xf numFmtId="0" fontId="8" fillId="5" borderId="75" xfId="0" applyFont="1" applyFill="1" applyBorder="1" applyAlignment="1">
      <alignment horizontal="distributed" vertical="center" indent="1" shrinkToFit="1"/>
    </xf>
    <xf numFmtId="0" fontId="8" fillId="5" borderId="76" xfId="0" applyFont="1" applyFill="1" applyBorder="1" applyAlignment="1">
      <alignment horizontal="distributed" vertical="center" indent="1" shrinkToFit="1"/>
    </xf>
    <xf numFmtId="0" fontId="8" fillId="5" borderId="77" xfId="0" applyFont="1" applyFill="1" applyBorder="1" applyAlignment="1">
      <alignment horizontal="distributed" vertical="center" indent="1" shrinkToFit="1"/>
    </xf>
    <xf numFmtId="176" fontId="8" fillId="5" borderId="75" xfId="0" applyNumberFormat="1" applyFont="1" applyFill="1" applyBorder="1" applyAlignment="1">
      <alignment horizontal="center" vertical="center" shrinkToFit="1"/>
    </xf>
    <xf numFmtId="176" fontId="8" fillId="5" borderId="77" xfId="0" applyNumberFormat="1" applyFont="1" applyFill="1" applyBorder="1" applyAlignment="1">
      <alignment horizontal="center" vertical="center" shrinkToFit="1"/>
    </xf>
    <xf numFmtId="0" fontId="9" fillId="0" borderId="80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8" fillId="5" borderId="4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6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6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3" fontId="42" fillId="0" borderId="0" xfId="0" applyNumberFormat="1" applyFont="1" applyBorder="1" applyAlignment="1">
      <alignment horizontal="right" shrinkToFit="1"/>
    </xf>
    <xf numFmtId="3" fontId="42" fillId="0" borderId="68" xfId="0" applyNumberFormat="1" applyFont="1" applyBorder="1" applyAlignment="1">
      <alignment horizontal="right" shrinkToFit="1"/>
    </xf>
    <xf numFmtId="5" fontId="43" fillId="0" borderId="0" xfId="0" applyNumberFormat="1" applyFont="1" applyBorder="1" applyAlignment="1">
      <alignment horizontal="left"/>
    </xf>
    <xf numFmtId="5" fontId="43" fillId="0" borderId="68" xfId="0" applyNumberFormat="1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 shrinkToFit="1"/>
    </xf>
    <xf numFmtId="0" fontId="9" fillId="0" borderId="1" xfId="0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5" fontId="4" fillId="10" borderId="11" xfId="0" applyNumberFormat="1" applyFont="1" applyFill="1" applyBorder="1" applyAlignment="1" applyProtection="1">
      <alignment horizontal="right" vertical="center"/>
      <protection locked="0"/>
    </xf>
    <xf numFmtId="5" fontId="4" fillId="10" borderId="24" xfId="0" applyNumberFormat="1" applyFont="1" applyFill="1" applyBorder="1" applyAlignment="1" applyProtection="1">
      <alignment horizontal="right" vertical="center"/>
      <protection locked="0"/>
    </xf>
    <xf numFmtId="5" fontId="4" fillId="10" borderId="3" xfId="0" applyNumberFormat="1" applyFont="1" applyFill="1" applyBorder="1" applyAlignment="1" applyProtection="1">
      <alignment horizontal="right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5" fontId="17" fillId="0" borderId="11" xfId="0" applyNumberFormat="1" applyFont="1" applyFill="1" applyBorder="1" applyAlignment="1">
      <alignment horizontal="right" vertical="center"/>
    </xf>
    <xf numFmtId="5" fontId="17" fillId="0" borderId="24" xfId="0" applyNumberFormat="1" applyFont="1" applyFill="1" applyBorder="1" applyAlignment="1">
      <alignment horizontal="right" vertical="center"/>
    </xf>
    <xf numFmtId="5" fontId="17" fillId="0" borderId="3" xfId="0" applyNumberFormat="1" applyFont="1" applyFill="1" applyBorder="1" applyAlignment="1">
      <alignment horizontal="right" vertical="center"/>
    </xf>
    <xf numFmtId="9" fontId="15" fillId="3" borderId="11" xfId="0" applyNumberFormat="1" applyFont="1" applyFill="1" applyBorder="1" applyAlignment="1" applyProtection="1">
      <alignment horizontal="center" vertical="center" shrinkToFit="1"/>
      <protection locked="0"/>
    </xf>
    <xf numFmtId="9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9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5" fontId="17" fillId="10" borderId="11" xfId="0" applyNumberFormat="1" applyFont="1" applyFill="1" applyBorder="1" applyAlignment="1" applyProtection="1">
      <alignment horizontal="right" vertical="center" shrinkToFit="1"/>
      <protection locked="0"/>
    </xf>
    <xf numFmtId="5" fontId="17" fillId="10" borderId="24" xfId="0" applyNumberFormat="1" applyFont="1" applyFill="1" applyBorder="1" applyAlignment="1" applyProtection="1">
      <alignment horizontal="right" vertical="center" shrinkToFit="1"/>
      <protection locked="0"/>
    </xf>
    <xf numFmtId="5" fontId="17" fillId="10" borderId="3" xfId="0" applyNumberFormat="1" applyFont="1" applyFill="1" applyBorder="1" applyAlignment="1" applyProtection="1">
      <alignment horizontal="right" vertical="center" shrinkToFit="1"/>
      <protection locked="0"/>
    </xf>
    <xf numFmtId="9" fontId="6" fillId="0" borderId="85" xfId="0" applyNumberFormat="1" applyFont="1" applyBorder="1" applyAlignment="1">
      <alignment horizontal="center" vertical="center"/>
    </xf>
    <xf numFmtId="9" fontId="6" fillId="0" borderId="86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67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shrinkToFit="1"/>
    </xf>
    <xf numFmtId="0" fontId="8" fillId="5" borderId="41" xfId="0" applyFont="1" applyFill="1" applyBorder="1" applyAlignment="1">
      <alignment horizontal="center" vertical="center" shrinkToFit="1"/>
    </xf>
    <xf numFmtId="9" fontId="6" fillId="0" borderId="9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5" fontId="7" fillId="0" borderId="80" xfId="0" applyNumberFormat="1" applyFont="1" applyFill="1" applyBorder="1" applyAlignment="1">
      <alignment horizontal="center" vertical="center"/>
    </xf>
    <xf numFmtId="5" fontId="7" fillId="0" borderId="10" xfId="0" applyNumberFormat="1" applyFont="1" applyFill="1" applyBorder="1" applyAlignment="1">
      <alignment horizontal="center" vertical="center"/>
    </xf>
    <xf numFmtId="5" fontId="7" fillId="0" borderId="5" xfId="0" applyNumberFormat="1" applyFont="1" applyFill="1" applyBorder="1" applyAlignment="1">
      <alignment horizontal="center" vertical="center"/>
    </xf>
    <xf numFmtId="5" fontId="7" fillId="0" borderId="70" xfId="0" applyNumberFormat="1" applyFont="1" applyFill="1" applyBorder="1" applyAlignment="1">
      <alignment horizontal="center" vertical="center"/>
    </xf>
    <xf numFmtId="5" fontId="7" fillId="0" borderId="0" xfId="0" applyNumberFormat="1" applyFont="1" applyFill="1" applyBorder="1" applyAlignment="1">
      <alignment horizontal="center" vertical="center"/>
    </xf>
    <xf numFmtId="5" fontId="7" fillId="0" borderId="7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shrinkToFit="1"/>
    </xf>
    <xf numFmtId="0" fontId="6" fillId="5" borderId="10" xfId="0" applyFont="1" applyFill="1" applyBorder="1" applyAlignment="1">
      <alignment horizontal="left" shrinkToFit="1"/>
    </xf>
    <xf numFmtId="0" fontId="6" fillId="5" borderId="65" xfId="0" applyFont="1" applyFill="1" applyBorder="1" applyAlignment="1">
      <alignment horizontal="left" shrinkToFit="1"/>
    </xf>
    <xf numFmtId="0" fontId="6" fillId="5" borderId="6" xfId="0" applyFont="1" applyFill="1" applyBorder="1" applyAlignment="1">
      <alignment horizontal="left" shrinkToFit="1"/>
    </xf>
    <xf numFmtId="0" fontId="6" fillId="5" borderId="0" xfId="0" applyFont="1" applyFill="1" applyBorder="1" applyAlignment="1">
      <alignment horizontal="left" shrinkToFit="1"/>
    </xf>
    <xf numFmtId="0" fontId="6" fillId="5" borderId="66" xfId="0" applyFont="1" applyFill="1" applyBorder="1" applyAlignment="1">
      <alignment horizontal="left" shrinkToFit="1"/>
    </xf>
    <xf numFmtId="9" fontId="6" fillId="0" borderId="124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6" fillId="0" borderId="77" xfId="0" applyNumberFormat="1" applyFont="1" applyBorder="1" applyAlignment="1">
      <alignment horizontal="center" vertical="center"/>
    </xf>
    <xf numFmtId="5" fontId="7" fillId="0" borderId="89" xfId="0" applyNumberFormat="1" applyFont="1" applyFill="1" applyBorder="1" applyAlignment="1">
      <alignment horizontal="center" vertical="center"/>
    </xf>
    <xf numFmtId="5" fontId="7" fillId="0" borderId="90" xfId="0" applyNumberFormat="1" applyFont="1" applyFill="1" applyBorder="1" applyAlignment="1">
      <alignment horizontal="center" vertical="center"/>
    </xf>
    <xf numFmtId="5" fontId="7" fillId="0" borderId="91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 shrinkToFit="1"/>
    </xf>
    <xf numFmtId="0" fontId="8" fillId="5" borderId="0" xfId="0" applyFont="1" applyFill="1" applyBorder="1" applyAlignment="1">
      <alignment horizontal="center" vertical="center" wrapText="1" shrinkToFit="1"/>
    </xf>
    <xf numFmtId="0" fontId="8" fillId="5" borderId="66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5" borderId="67" xfId="0" applyFont="1" applyFill="1" applyBorder="1" applyAlignment="1">
      <alignment horizontal="center" vertical="center" wrapText="1" shrinkToFit="1"/>
    </xf>
    <xf numFmtId="9" fontId="6" fillId="0" borderId="125" xfId="0" applyNumberFormat="1" applyFont="1" applyBorder="1" applyAlignment="1">
      <alignment horizontal="center" vertical="center"/>
    </xf>
    <xf numFmtId="9" fontId="6" fillId="0" borderId="127" xfId="0" applyNumberFormat="1" applyFont="1" applyBorder="1" applyAlignment="1">
      <alignment horizontal="center" vertical="center"/>
    </xf>
    <xf numFmtId="9" fontId="6" fillId="0" borderId="128" xfId="0" applyNumberFormat="1" applyFont="1" applyBorder="1" applyAlignment="1">
      <alignment horizontal="center" vertical="center"/>
    </xf>
    <xf numFmtId="9" fontId="6" fillId="0" borderId="129" xfId="0" applyNumberFormat="1" applyFont="1" applyBorder="1" applyAlignment="1">
      <alignment horizontal="center" vertical="center"/>
    </xf>
    <xf numFmtId="3" fontId="7" fillId="0" borderId="128" xfId="0" applyNumberFormat="1" applyFont="1" applyFill="1" applyBorder="1" applyAlignment="1">
      <alignment horizontal="right" vertical="center"/>
    </xf>
    <xf numFmtId="5" fontId="8" fillId="0" borderId="128" xfId="0" applyNumberFormat="1" applyFont="1" applyFill="1" applyBorder="1" applyAlignment="1">
      <alignment horizontal="center" vertical="center"/>
    </xf>
    <xf numFmtId="5" fontId="8" fillId="0" borderId="130" xfId="0" applyNumberFormat="1" applyFont="1" applyFill="1" applyBorder="1" applyAlignment="1">
      <alignment horizontal="center" vertical="center"/>
    </xf>
    <xf numFmtId="5" fontId="7" fillId="0" borderId="132" xfId="0" applyNumberFormat="1" applyFont="1" applyBorder="1" applyAlignment="1">
      <alignment horizontal="left" vertical="center"/>
    </xf>
    <xf numFmtId="5" fontId="7" fillId="0" borderId="26" xfId="0" applyNumberFormat="1" applyFont="1" applyBorder="1" applyAlignment="1">
      <alignment horizontal="left" vertical="center"/>
    </xf>
    <xf numFmtId="5" fontId="7" fillId="0" borderId="78" xfId="0" applyNumberFormat="1" applyFont="1" applyBorder="1" applyAlignment="1">
      <alignment horizontal="left" vertical="center"/>
    </xf>
    <xf numFmtId="9" fontId="8" fillId="0" borderId="125" xfId="0" applyNumberFormat="1" applyFont="1" applyBorder="1" applyAlignment="1">
      <alignment horizontal="center" vertical="center"/>
    </xf>
    <xf numFmtId="5" fontId="8" fillId="0" borderId="126" xfId="0" applyNumberFormat="1" applyFont="1" applyFill="1" applyBorder="1" applyAlignment="1">
      <alignment horizontal="center" vertical="center"/>
    </xf>
    <xf numFmtId="5" fontId="8" fillId="0" borderId="131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3" fontId="9" fillId="0" borderId="133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3" fontId="9" fillId="0" borderId="79" xfId="0" applyNumberFormat="1" applyFont="1" applyBorder="1" applyAlignment="1">
      <alignment horizontal="right" vertical="center" shrinkToFit="1"/>
    </xf>
    <xf numFmtId="5" fontId="8" fillId="5" borderId="19" xfId="0" applyNumberFormat="1" applyFont="1" applyFill="1" applyBorder="1" applyAlignment="1">
      <alignment horizontal="center" vertical="center"/>
    </xf>
    <xf numFmtId="5" fontId="8" fillId="5" borderId="14" xfId="0" applyNumberFormat="1" applyFont="1" applyFill="1" applyBorder="1" applyAlignment="1">
      <alignment horizontal="center" vertical="center"/>
    </xf>
    <xf numFmtId="5" fontId="8" fillId="5" borderId="122" xfId="0" applyNumberFormat="1" applyFont="1" applyFill="1" applyBorder="1" applyAlignment="1">
      <alignment horizontal="center" vertical="center"/>
    </xf>
    <xf numFmtId="5" fontId="8" fillId="5" borderId="22" xfId="0" applyNumberFormat="1" applyFont="1" applyFill="1" applyBorder="1" applyAlignment="1">
      <alignment horizontal="center" vertical="center"/>
    </xf>
    <xf numFmtId="5" fontId="8" fillId="5" borderId="82" xfId="0" applyNumberFormat="1" applyFont="1" applyFill="1" applyBorder="1" applyAlignment="1">
      <alignment horizontal="center" vertical="center"/>
    </xf>
    <xf numFmtId="5" fontId="8" fillId="5" borderId="12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73" xfId="0" applyFont="1" applyFill="1" applyBorder="1" applyAlignment="1">
      <alignment horizontal="center" vertical="center" wrapText="1"/>
    </xf>
    <xf numFmtId="0" fontId="9" fillId="0" borderId="10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72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66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29" fillId="5" borderId="73" xfId="0" applyFont="1" applyFill="1" applyBorder="1" applyAlignment="1">
      <alignment horizontal="center" vertical="center"/>
    </xf>
    <xf numFmtId="3" fontId="7" fillId="0" borderId="134" xfId="0" applyNumberFormat="1" applyFont="1" applyBorder="1" applyAlignment="1">
      <alignment vertical="center"/>
    </xf>
    <xf numFmtId="3" fontId="7" fillId="0" borderId="135" xfId="0" applyNumberFormat="1" applyFont="1" applyBorder="1" applyAlignment="1">
      <alignment vertical="center"/>
    </xf>
    <xf numFmtId="3" fontId="7" fillId="0" borderId="136" xfId="0" applyNumberFormat="1" applyFont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9" fontId="46" fillId="0" borderId="4" xfId="0" applyNumberFormat="1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5" fontId="14" fillId="10" borderId="4" xfId="0" applyNumberFormat="1" applyFont="1" applyFill="1" applyBorder="1" applyAlignment="1" applyProtection="1">
      <alignment horizontal="right" vertical="center"/>
      <protection locked="0"/>
    </xf>
    <xf numFmtId="5" fontId="14" fillId="10" borderId="10" xfId="0" applyNumberFormat="1" applyFont="1" applyFill="1" applyBorder="1" applyAlignment="1" applyProtection="1">
      <alignment horizontal="right" vertical="center"/>
      <protection locked="0"/>
    </xf>
    <xf numFmtId="5" fontId="14" fillId="10" borderId="5" xfId="0" applyNumberFormat="1" applyFont="1" applyFill="1" applyBorder="1" applyAlignment="1" applyProtection="1">
      <alignment horizontal="right" vertical="center"/>
      <protection locked="0"/>
    </xf>
    <xf numFmtId="0" fontId="37" fillId="0" borderId="134" xfId="0" applyFont="1" applyBorder="1" applyAlignment="1">
      <alignment horizontal="center" vertical="center" wrapText="1"/>
    </xf>
    <xf numFmtId="0" fontId="37" fillId="0" borderId="137" xfId="0" applyFont="1" applyBorder="1" applyAlignment="1">
      <alignment horizontal="center" vertical="center" wrapText="1"/>
    </xf>
    <xf numFmtId="0" fontId="37" fillId="0" borderId="135" xfId="0" applyFont="1" applyBorder="1" applyAlignment="1">
      <alignment horizontal="center" vertical="center" wrapText="1"/>
    </xf>
    <xf numFmtId="0" fontId="37" fillId="0" borderId="138" xfId="0" applyFont="1" applyBorder="1" applyAlignment="1">
      <alignment horizontal="center" vertical="center" wrapText="1"/>
    </xf>
    <xf numFmtId="0" fontId="37" fillId="0" borderId="136" xfId="0" applyFont="1" applyBorder="1" applyAlignment="1">
      <alignment horizontal="center" vertical="center" wrapText="1"/>
    </xf>
    <xf numFmtId="0" fontId="37" fillId="0" borderId="139" xfId="0" applyFont="1" applyBorder="1" applyAlignment="1">
      <alignment horizontal="center" vertical="center" wrapText="1"/>
    </xf>
    <xf numFmtId="5" fontId="14" fillId="0" borderId="97" xfId="0" applyNumberFormat="1" applyFont="1" applyFill="1" applyBorder="1" applyAlignment="1">
      <alignment horizontal="right" vertical="center"/>
    </xf>
    <xf numFmtId="5" fontId="14" fillId="0" borderId="95" xfId="0" applyNumberFormat="1" applyFont="1" applyFill="1" applyBorder="1" applyAlignment="1">
      <alignment horizontal="right" vertical="center"/>
    </xf>
    <xf numFmtId="5" fontId="14" fillId="0" borderId="98" xfId="0" applyNumberFormat="1" applyFont="1" applyFill="1" applyBorder="1" applyAlignment="1">
      <alignment horizontal="right" vertical="center"/>
    </xf>
    <xf numFmtId="5" fontId="14" fillId="0" borderId="11" xfId="0" applyNumberFormat="1" applyFont="1" applyFill="1" applyBorder="1" applyAlignment="1" applyProtection="1">
      <alignment horizontal="right" vertical="center"/>
    </xf>
    <xf numFmtId="5" fontId="14" fillId="0" borderId="24" xfId="0" applyNumberFormat="1" applyFont="1" applyFill="1" applyBorder="1" applyAlignment="1" applyProtection="1">
      <alignment horizontal="right" vertical="center"/>
    </xf>
    <xf numFmtId="5" fontId="14" fillId="0" borderId="3" xfId="0" applyNumberFormat="1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10" xfId="0" applyFont="1" applyFill="1" applyBorder="1" applyAlignment="1" applyProtection="1">
      <alignment horizontal="center" vertical="center" shrinkToFit="1"/>
      <protection locked="0"/>
    </xf>
    <xf numFmtId="176" fontId="15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10" xfId="0" applyNumberFormat="1" applyFont="1" applyFill="1" applyBorder="1" applyAlignment="1" applyProtection="1">
      <alignment horizontal="right" vertical="center" shrinkToFit="1"/>
      <protection locked="0"/>
    </xf>
    <xf numFmtId="5" fontId="13" fillId="3" borderId="2" xfId="0" applyNumberFormat="1" applyFont="1" applyFill="1" applyBorder="1" applyAlignment="1" applyProtection="1">
      <alignment vertical="center"/>
      <protection locked="0"/>
    </xf>
    <xf numFmtId="5" fontId="14" fillId="4" borderId="2" xfId="0" applyNumberFormat="1" applyFont="1" applyFill="1" applyBorder="1" applyAlignment="1">
      <alignment vertical="center"/>
    </xf>
    <xf numFmtId="5" fontId="14" fillId="4" borderId="100" xfId="0" applyNumberFormat="1" applyFont="1" applyFill="1" applyBorder="1" applyAlignment="1">
      <alignment vertical="center"/>
    </xf>
    <xf numFmtId="5" fontId="14" fillId="4" borderId="101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5" fontId="13" fillId="3" borderId="2" xfId="0" applyNumberFormat="1" applyFont="1" applyFill="1" applyBorder="1" applyAlignment="1" applyProtection="1">
      <alignment horizontal="right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92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7" fillId="3" borderId="102" xfId="0" applyNumberFormat="1" applyFont="1" applyFill="1" applyBorder="1" applyAlignment="1" applyProtection="1">
      <alignment horizontal="center" vertical="center"/>
      <protection locked="0"/>
    </xf>
    <xf numFmtId="49" fontId="17" fillId="3" borderId="24" xfId="0" applyNumberFormat="1" applyFont="1" applyFill="1" applyBorder="1" applyAlignment="1" applyProtection="1">
      <alignment horizontal="center" vertical="center"/>
      <protection locked="0"/>
    </xf>
    <xf numFmtId="49" fontId="17" fillId="3" borderId="3" xfId="0" applyNumberFormat="1" applyFont="1" applyFill="1" applyBorder="1" applyAlignment="1" applyProtection="1">
      <alignment horizontal="center" vertical="center"/>
      <protection locked="0"/>
    </xf>
    <xf numFmtId="176" fontId="0" fillId="9" borderId="94" xfId="0" applyNumberFormat="1" applyFill="1" applyBorder="1" applyAlignment="1">
      <alignment horizontal="left" vertical="center" indent="1"/>
    </xf>
    <xf numFmtId="176" fontId="0" fillId="9" borderId="95" xfId="0" applyNumberFormat="1" applyFill="1" applyBorder="1" applyAlignment="1">
      <alignment horizontal="left" vertical="center" indent="1"/>
    </xf>
    <xf numFmtId="176" fontId="0" fillId="9" borderId="96" xfId="0" applyNumberForma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9" fontId="17" fillId="3" borderId="41" xfId="0" applyNumberFormat="1" applyFont="1" applyFill="1" applyBorder="1" applyAlignment="1" applyProtection="1">
      <alignment horizontal="right" vertical="center"/>
      <protection locked="0"/>
    </xf>
    <xf numFmtId="179" fontId="17" fillId="3" borderId="42" xfId="0" applyNumberFormat="1" applyFont="1" applyFill="1" applyBorder="1" applyAlignment="1" applyProtection="1">
      <alignment horizontal="right" vertical="center"/>
      <protection locked="0"/>
    </xf>
    <xf numFmtId="179" fontId="17" fillId="3" borderId="59" xfId="0" applyNumberFormat="1" applyFont="1" applyFill="1" applyBorder="1" applyAlignment="1" applyProtection="1">
      <alignment horizontal="right" vertical="center"/>
      <protection locked="0"/>
    </xf>
    <xf numFmtId="49" fontId="17" fillId="3" borderId="59" xfId="0" applyNumberFormat="1" applyFont="1" applyFill="1" applyBorder="1" applyAlignment="1" applyProtection="1">
      <alignment horizontal="center" vertical="center"/>
      <protection locked="0"/>
    </xf>
    <xf numFmtId="49" fontId="17" fillId="3" borderId="2" xfId="0" applyNumberFormat="1" applyFont="1" applyFill="1" applyBorder="1" applyAlignment="1" applyProtection="1">
      <alignment horizontal="center" vertical="center"/>
      <protection locked="0"/>
    </xf>
    <xf numFmtId="177" fontId="20" fillId="3" borderId="11" xfId="0" applyNumberFormat="1" applyFont="1" applyFill="1" applyBorder="1" applyAlignment="1">
      <alignment horizontal="center" vertical="center"/>
    </xf>
    <xf numFmtId="177" fontId="20" fillId="3" borderId="24" xfId="0" applyNumberFormat="1" applyFont="1" applyFill="1" applyBorder="1" applyAlignment="1">
      <alignment horizontal="center" vertical="center"/>
    </xf>
    <xf numFmtId="177" fontId="20" fillId="3" borderId="3" xfId="0" applyNumberFormat="1" applyFont="1" applyFill="1" applyBorder="1" applyAlignment="1">
      <alignment horizontal="center" vertical="center"/>
    </xf>
    <xf numFmtId="0" fontId="18" fillId="9" borderId="99" xfId="0" applyFont="1" applyFill="1" applyBorder="1" applyAlignment="1">
      <alignment horizontal="left" vertical="center" indent="1"/>
    </xf>
    <xf numFmtId="0" fontId="18" fillId="9" borderId="100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18" fillId="9" borderId="2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3" borderId="11" xfId="0" applyFont="1" applyFill="1" applyBorder="1" applyAlignment="1" applyProtection="1">
      <alignment horizontal="center" vertical="center" shrinkToFit="1"/>
      <protection locked="0"/>
    </xf>
    <xf numFmtId="0" fontId="15" fillId="3" borderId="24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left" vertical="center" indent="1" shrinkToFit="1"/>
      <protection locked="0"/>
    </xf>
    <xf numFmtId="178" fontId="15" fillId="3" borderId="4" xfId="0" applyNumberFormat="1" applyFont="1" applyFill="1" applyBorder="1" applyAlignment="1" applyProtection="1">
      <alignment horizontal="right" vertical="center" shrinkToFit="1"/>
      <protection locked="0"/>
    </xf>
    <xf numFmtId="178" fontId="15" fillId="3" borderId="10" xfId="0" applyNumberFormat="1" applyFont="1" applyFill="1" applyBorder="1" applyAlignment="1" applyProtection="1">
      <alignment horizontal="right" vertical="center" shrinkToFit="1"/>
      <protection locked="0"/>
    </xf>
    <xf numFmtId="0" fontId="45" fillId="2" borderId="2" xfId="0" applyFont="1" applyFill="1" applyBorder="1" applyAlignment="1">
      <alignment horizontal="center" vertical="center"/>
    </xf>
    <xf numFmtId="5" fontId="4" fillId="0" borderId="2" xfId="0" applyNumberFormat="1" applyFont="1" applyFill="1" applyBorder="1" applyAlignment="1">
      <alignment horizontal="right" vertical="center"/>
    </xf>
    <xf numFmtId="176" fontId="0" fillId="9" borderId="2" xfId="0" applyNumberFormat="1" applyFill="1" applyBorder="1" applyAlignment="1">
      <alignment horizontal="left" vertical="center" indent="1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5" fontId="13" fillId="4" borderId="2" xfId="0" applyNumberFormat="1" applyFont="1" applyFill="1" applyBorder="1" applyAlignment="1">
      <alignment horizontal="right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3" fontId="7" fillId="0" borderId="28" xfId="0" applyNumberFormat="1" applyFont="1" applyBorder="1" applyAlignment="1">
      <alignment vertical="center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</cellXfs>
  <cellStyles count="1"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0000FF"/>
      <color rgb="FFCCFFCC"/>
      <color rgb="FFE8FFB9"/>
      <color rgb="FFD1FFFF"/>
      <color rgb="FFFFFF66"/>
      <color rgb="FFFFFF99"/>
      <color rgb="FFFFC5C5"/>
      <color rgb="FF66FFFF"/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EN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219075</xdr:rowOff>
        </xdr:from>
        <xdr:to>
          <xdr:col>33</xdr:col>
          <xdr:colOff>47625</xdr:colOff>
          <xdr:row>8</xdr:row>
          <xdr:rowOff>19050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出来高請求 （契約）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209550</xdr:rowOff>
        </xdr:from>
        <xdr:to>
          <xdr:col>50</xdr:col>
          <xdr:colOff>57150</xdr:colOff>
          <xdr:row>8</xdr:row>
          <xdr:rowOff>28575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精算 （契約の最終請求）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</xdr:row>
          <xdr:rowOff>161925</xdr:rowOff>
        </xdr:from>
        <xdr:to>
          <xdr:col>74</xdr:col>
          <xdr:colOff>47625</xdr:colOff>
          <xdr:row>8</xdr:row>
          <xdr:rowOff>209550</xdr:rowOff>
        </xdr:to>
        <xdr:sp macro="" textlink="">
          <xdr:nvSpPr>
            <xdr:cNvPr id="3079" name="Group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20</xdr:row>
          <xdr:rowOff>123825</xdr:rowOff>
        </xdr:from>
        <xdr:to>
          <xdr:col>135</xdr:col>
          <xdr:colOff>9525</xdr:colOff>
          <xdr:row>22</xdr:row>
          <xdr:rowOff>133350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38100</xdr:colOff>
          <xdr:row>7</xdr:row>
          <xdr:rowOff>0</xdr:rowOff>
        </xdr:from>
        <xdr:to>
          <xdr:col>71</xdr:col>
          <xdr:colOff>9525</xdr:colOff>
          <xdr:row>8</xdr:row>
          <xdr:rowOff>9525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小口請求（契約外）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76200</xdr:colOff>
      <xdr:row>17</xdr:row>
      <xdr:rowOff>57153</xdr:rowOff>
    </xdr:from>
    <xdr:to>
      <xdr:col>91</xdr:col>
      <xdr:colOff>28575</xdr:colOff>
      <xdr:row>21</xdr:row>
      <xdr:rowOff>209554</xdr:rowOff>
    </xdr:to>
    <xdr:sp macro="" textlink="">
      <xdr:nvSpPr>
        <xdr:cNvPr id="2" name="屈折矢印 1"/>
        <xdr:cNvSpPr/>
      </xdr:nvSpPr>
      <xdr:spPr>
        <a:xfrm rot="5400000">
          <a:off x="7691437" y="3662366"/>
          <a:ext cx="1104901" cy="904875"/>
        </a:xfrm>
        <a:prstGeom prst="bentUpArrow">
          <a:avLst>
            <a:gd name="adj1" fmla="val 27791"/>
            <a:gd name="adj2" fmla="val 25000"/>
            <a:gd name="adj3" fmla="val 25000"/>
          </a:avLst>
        </a:prstGeom>
        <a:solidFill>
          <a:schemeClr val="tx2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7</xdr:row>
          <xdr:rowOff>0</xdr:rowOff>
        </xdr:from>
        <xdr:to>
          <xdr:col>57</xdr:col>
          <xdr:colOff>76200</xdr:colOff>
          <xdr:row>8</xdr:row>
          <xdr:rowOff>9525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単価契約</a:t>
              </a:r>
            </a:p>
          </xdr:txBody>
        </xdr:sp>
        <xdr:clientData/>
      </xdr:twoCellAnchor>
    </mc:Choice>
    <mc:Fallback/>
  </mc:AlternateContent>
  <xdr:twoCellAnchor>
    <xdr:from>
      <xdr:col>103</xdr:col>
      <xdr:colOff>28575</xdr:colOff>
      <xdr:row>47</xdr:row>
      <xdr:rowOff>19050</xdr:rowOff>
    </xdr:from>
    <xdr:to>
      <xdr:col>107</xdr:col>
      <xdr:colOff>66675</xdr:colOff>
      <xdr:row>50</xdr:row>
      <xdr:rowOff>9525</xdr:rowOff>
    </xdr:to>
    <xdr:sp macro="" textlink="">
      <xdr:nvSpPr>
        <xdr:cNvPr id="9" name="テキスト ボックス 8"/>
        <xdr:cNvSpPr txBox="1"/>
      </xdr:nvSpPr>
      <xdr:spPr>
        <a:xfrm>
          <a:off x="9839325" y="7886700"/>
          <a:ext cx="4000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bg1">
                  <a:lumMod val="75000"/>
                </a:schemeClr>
              </a:solidFill>
            </a:rPr>
            <a:t>印</a:t>
          </a:r>
          <a:endParaRPr kumimoji="1" lang="en-US" altLang="ja-JP" sz="10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EG18"/>
  <sheetViews>
    <sheetView showGridLines="0" tabSelected="1" zoomScaleNormal="100" workbookViewId="0">
      <selection activeCell="I5" sqref="I5:M5"/>
    </sheetView>
  </sheetViews>
  <sheetFormatPr defaultColWidth="3.5" defaultRowHeight="21" customHeight="1"/>
  <cols>
    <col min="1" max="1" width="0.875" customWidth="1"/>
    <col min="2" max="2" width="1.625" customWidth="1"/>
    <col min="3" max="7" width="3.25" customWidth="1"/>
    <col min="8" max="8" width="3.625" customWidth="1"/>
    <col min="9" max="37" width="3.25" customWidth="1"/>
    <col min="38" max="38" width="1.625" customWidth="1"/>
    <col min="39" max="40" width="3.25" customWidth="1"/>
    <col min="41" max="42" width="3.75" customWidth="1"/>
    <col min="43" max="44" width="2.875" customWidth="1"/>
    <col min="45" max="47" width="3.75" customWidth="1"/>
    <col min="54" max="54" width="1.5" customWidth="1"/>
    <col min="55" max="55" width="3.5" customWidth="1"/>
    <col min="72" max="73" width="3.875" customWidth="1"/>
    <col min="74" max="75" width="2.625" customWidth="1"/>
    <col min="76" max="78" width="3.75" customWidth="1"/>
  </cols>
  <sheetData>
    <row r="1" spans="1:137" s="1" customFormat="1" ht="20.25" customHeight="1">
      <c r="A1" s="17"/>
      <c r="B1" s="61" t="s">
        <v>105</v>
      </c>
      <c r="EG1" s="43"/>
    </row>
    <row r="2" spans="1:137" ht="6.75" customHeight="1" thickBot="1">
      <c r="A2" s="41"/>
      <c r="B2" s="10"/>
      <c r="EG2" s="42"/>
    </row>
    <row r="3" spans="1:137" ht="6.75" customHeight="1" thickTop="1">
      <c r="B3" s="44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8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137" ht="25.5" customHeight="1">
      <c r="B4" s="45"/>
      <c r="C4" s="118" t="s">
        <v>19</v>
      </c>
      <c r="D4" s="119"/>
      <c r="E4" s="119"/>
      <c r="F4" s="119"/>
      <c r="G4" s="119"/>
      <c r="H4" s="11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  <c r="AE4" s="50"/>
      <c r="AF4" s="50"/>
      <c r="AG4" s="50"/>
      <c r="AH4" s="50"/>
      <c r="AI4" s="50"/>
      <c r="AJ4" s="49"/>
      <c r="AK4" s="49"/>
      <c r="AL4" s="51"/>
      <c r="AM4" s="6"/>
      <c r="AN4" s="6"/>
      <c r="AO4" s="6"/>
      <c r="AP4" s="6"/>
      <c r="AQ4" s="6"/>
      <c r="AR4" s="6"/>
      <c r="AS4" s="6"/>
      <c r="AT4" s="5"/>
      <c r="AU4" s="5"/>
      <c r="AV4" s="5"/>
    </row>
    <row r="5" spans="1:137" ht="22.5" customHeight="1">
      <c r="B5" s="45"/>
      <c r="C5" s="120" t="s">
        <v>49</v>
      </c>
      <c r="D5" s="120"/>
      <c r="E5" s="120"/>
      <c r="F5" s="120"/>
      <c r="G5" s="120"/>
      <c r="H5" s="120"/>
      <c r="I5" s="133"/>
      <c r="J5" s="134"/>
      <c r="K5" s="134"/>
      <c r="L5" s="134"/>
      <c r="M5" s="135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2"/>
      <c r="AE5" s="52"/>
      <c r="AF5" s="49"/>
      <c r="AG5" s="49"/>
      <c r="AH5" s="49"/>
      <c r="AI5" s="49"/>
      <c r="AJ5" s="49"/>
      <c r="AK5" s="49"/>
      <c r="AL5" s="51"/>
      <c r="AM5" s="5"/>
      <c r="AN5" s="5"/>
      <c r="AO5" s="5"/>
      <c r="AP5" s="5"/>
      <c r="AQ5" s="5"/>
      <c r="AR5" s="7"/>
      <c r="AS5" s="7"/>
      <c r="AT5" s="5"/>
      <c r="AU5" s="5"/>
      <c r="AV5" s="5"/>
    </row>
    <row r="6" spans="1:137" ht="22.5" customHeight="1">
      <c r="B6" s="45"/>
      <c r="C6" s="120" t="s">
        <v>50</v>
      </c>
      <c r="D6" s="120"/>
      <c r="E6" s="120"/>
      <c r="F6" s="120"/>
      <c r="G6" s="120"/>
      <c r="H6" s="120"/>
      <c r="I6" s="138"/>
      <c r="J6" s="139"/>
      <c r="K6" s="139"/>
      <c r="L6" s="139"/>
      <c r="M6" s="140"/>
      <c r="N6" s="108"/>
      <c r="O6" s="49"/>
      <c r="P6" s="49"/>
      <c r="Q6" s="49"/>
      <c r="R6" s="49"/>
      <c r="S6" s="49"/>
      <c r="T6" s="53"/>
      <c r="U6" s="53"/>
      <c r="V6" s="53"/>
      <c r="W6" s="53"/>
      <c r="X6" s="53"/>
      <c r="Y6" s="53"/>
      <c r="Z6" s="53"/>
      <c r="AA6" s="54"/>
      <c r="AB6" s="54"/>
      <c r="AC6" s="49"/>
      <c r="AD6" s="52"/>
      <c r="AE6" s="49"/>
      <c r="AF6" s="49"/>
      <c r="AG6" s="49"/>
      <c r="AH6" s="49"/>
      <c r="AI6" s="49"/>
      <c r="AJ6" s="49"/>
      <c r="AK6" s="49"/>
      <c r="AL6" s="51"/>
      <c r="AM6" s="5"/>
      <c r="AN6" s="5"/>
      <c r="AO6" s="5"/>
      <c r="AP6" s="5"/>
      <c r="AQ6" s="5"/>
      <c r="AR6" s="8"/>
      <c r="AS6" s="8"/>
      <c r="AT6" s="5"/>
      <c r="AU6" s="5"/>
      <c r="AV6" s="5"/>
    </row>
    <row r="7" spans="1:137" ht="22.5" customHeight="1">
      <c r="B7" s="45"/>
      <c r="C7" s="120" t="s">
        <v>54</v>
      </c>
      <c r="D7" s="120"/>
      <c r="E7" s="120"/>
      <c r="F7" s="120"/>
      <c r="G7" s="120"/>
      <c r="H7" s="120"/>
      <c r="I7" s="12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3"/>
      <c r="AA7" s="55"/>
      <c r="AB7" s="55"/>
      <c r="AC7" s="55"/>
      <c r="AD7" s="56"/>
      <c r="AE7" s="55"/>
      <c r="AF7" s="55"/>
      <c r="AG7" s="55"/>
      <c r="AH7" s="55"/>
      <c r="AI7" s="55"/>
      <c r="AJ7" s="55"/>
      <c r="AK7" s="55"/>
      <c r="AL7" s="57"/>
      <c r="AM7" s="13"/>
      <c r="AN7" s="13"/>
      <c r="AO7" s="13"/>
      <c r="AP7" s="13"/>
      <c r="AQ7" s="13"/>
      <c r="AR7" s="13"/>
      <c r="AS7" s="13"/>
      <c r="AT7" s="13"/>
      <c r="AU7" s="5"/>
      <c r="AV7" s="5"/>
    </row>
    <row r="8" spans="1:137" ht="29.25" customHeight="1">
      <c r="B8" s="45"/>
      <c r="C8" s="127" t="s">
        <v>53</v>
      </c>
      <c r="D8" s="127"/>
      <c r="E8" s="127"/>
      <c r="F8" s="127"/>
      <c r="G8" s="127"/>
      <c r="H8" s="127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9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7"/>
      <c r="AM8" s="13"/>
      <c r="AN8" s="13"/>
      <c r="AO8" s="13"/>
      <c r="AP8" s="13"/>
      <c r="AQ8" s="13"/>
      <c r="AR8" s="13"/>
      <c r="AS8" s="13"/>
      <c r="AT8" s="13"/>
      <c r="AU8" s="5"/>
      <c r="AV8" s="5"/>
    </row>
    <row r="9" spans="1:137" ht="22.5" customHeight="1">
      <c r="B9" s="45"/>
      <c r="C9" s="120" t="s">
        <v>52</v>
      </c>
      <c r="D9" s="120"/>
      <c r="E9" s="120"/>
      <c r="F9" s="120"/>
      <c r="G9" s="120"/>
      <c r="H9" s="120"/>
      <c r="I9" s="130"/>
      <c r="J9" s="131"/>
      <c r="K9" s="131"/>
      <c r="L9" s="131"/>
      <c r="M9" s="131"/>
      <c r="N9" s="131"/>
      <c r="O9" s="132"/>
      <c r="P9" s="49"/>
      <c r="Q9" s="49"/>
      <c r="R9" s="49"/>
      <c r="S9" s="49"/>
      <c r="T9" s="53"/>
      <c r="U9" s="53"/>
      <c r="V9" s="53"/>
      <c r="W9" s="59"/>
      <c r="X9" s="59"/>
      <c r="Y9" s="59"/>
      <c r="Z9" s="59"/>
      <c r="AA9" s="58"/>
      <c r="AB9" s="58"/>
      <c r="AC9" s="55"/>
      <c r="AD9" s="55"/>
      <c r="AE9" s="55"/>
      <c r="AF9" s="55"/>
      <c r="AG9" s="55"/>
      <c r="AH9" s="55"/>
      <c r="AI9" s="55"/>
      <c r="AJ9" s="55"/>
      <c r="AK9" s="55"/>
      <c r="AL9" s="57"/>
      <c r="AM9" s="13"/>
      <c r="AN9" s="13"/>
      <c r="AO9" s="13"/>
      <c r="AP9" s="13"/>
      <c r="AQ9" s="13"/>
      <c r="AR9" s="13"/>
      <c r="AS9" s="13"/>
      <c r="AT9" s="13"/>
      <c r="AU9" s="5"/>
      <c r="AV9" s="5"/>
    </row>
    <row r="10" spans="1:137" ht="22.5" customHeight="1">
      <c r="B10" s="45"/>
      <c r="C10" s="120" t="s">
        <v>51</v>
      </c>
      <c r="D10" s="120"/>
      <c r="E10" s="120"/>
      <c r="F10" s="120"/>
      <c r="G10" s="120"/>
      <c r="H10" s="120"/>
      <c r="I10" s="141"/>
      <c r="J10" s="142"/>
      <c r="K10" s="142"/>
      <c r="L10" s="142"/>
      <c r="M10" s="142"/>
      <c r="N10" s="142"/>
      <c r="O10" s="143"/>
      <c r="P10" s="49"/>
      <c r="Q10" s="49"/>
      <c r="R10" s="49"/>
      <c r="S10" s="49"/>
      <c r="T10" s="53"/>
      <c r="U10" s="59"/>
      <c r="V10" s="59"/>
      <c r="W10" s="59"/>
      <c r="X10" s="59"/>
      <c r="Y10" s="59"/>
      <c r="Z10" s="59"/>
      <c r="AA10" s="58"/>
      <c r="AB10" s="58"/>
      <c r="AC10" s="55"/>
      <c r="AD10" s="55"/>
      <c r="AE10" s="55"/>
      <c r="AF10" s="55"/>
      <c r="AG10" s="55"/>
      <c r="AH10" s="55"/>
      <c r="AI10" s="55"/>
      <c r="AJ10" s="55"/>
      <c r="AK10" s="55"/>
      <c r="AL10" s="57"/>
      <c r="AM10" s="13"/>
      <c r="AN10" s="13"/>
      <c r="AO10" s="13"/>
      <c r="AP10" s="13"/>
      <c r="AQ10" s="13"/>
      <c r="AR10" s="13"/>
      <c r="AS10" s="13"/>
      <c r="AT10" s="13"/>
      <c r="AU10" s="5"/>
      <c r="AV10" s="5"/>
    </row>
    <row r="11" spans="1:137" ht="22.5" customHeight="1">
      <c r="B11" s="45"/>
      <c r="C11" s="124" t="s">
        <v>80</v>
      </c>
      <c r="D11" s="125"/>
      <c r="E11" s="125"/>
      <c r="F11" s="125"/>
      <c r="G11" s="125"/>
      <c r="H11" s="126"/>
      <c r="I11" s="96" t="s">
        <v>93</v>
      </c>
      <c r="J11" s="95"/>
      <c r="K11" s="93"/>
      <c r="L11" s="88"/>
      <c r="M11" s="88"/>
      <c r="N11" s="94"/>
      <c r="O11" s="93"/>
      <c r="P11" s="88"/>
      <c r="Q11" s="88"/>
      <c r="R11" s="94"/>
      <c r="S11" s="93"/>
      <c r="T11" s="88"/>
      <c r="U11" s="88"/>
      <c r="V11" s="89"/>
      <c r="W11" s="136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55"/>
      <c r="AK11" s="55"/>
      <c r="AL11" s="57"/>
      <c r="AM11" s="13"/>
      <c r="AN11" s="13"/>
      <c r="AO11" s="13"/>
      <c r="AP11" s="13"/>
      <c r="AQ11" s="13"/>
      <c r="AR11" s="13"/>
      <c r="AS11" s="13"/>
      <c r="AT11" s="13"/>
      <c r="AU11" s="5"/>
      <c r="AV11" s="5"/>
    </row>
    <row r="12" spans="1:137" s="9" customFormat="1" ht="16.5" customHeight="1" thickBot="1">
      <c r="B12" s="46"/>
      <c r="C12" s="60"/>
      <c r="D12" s="60"/>
      <c r="E12" s="60"/>
      <c r="F12" s="60"/>
      <c r="G12" s="60"/>
      <c r="H12" s="60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1"/>
      <c r="AM12" s="112"/>
      <c r="AN12" s="15"/>
      <c r="AO12" s="15"/>
      <c r="AP12" s="15"/>
      <c r="AQ12" s="15"/>
      <c r="AR12" s="15"/>
      <c r="AS12" s="15"/>
      <c r="AT12" s="14"/>
      <c r="AU12" s="14"/>
      <c r="AV12" s="14"/>
    </row>
    <row r="13" spans="1:137" ht="18.75" customHeight="1" thickTop="1"/>
    <row r="14" spans="1:137" ht="18.75" customHeight="1"/>
    <row r="15" spans="1:137" ht="18.75" customHeight="1"/>
    <row r="16" spans="1:137" ht="18.75" customHeight="1"/>
    <row r="18" spans="22:22" ht="21" customHeight="1">
      <c r="V18" s="115"/>
    </row>
  </sheetData>
  <sheetProtection algorithmName="SHA-512" hashValue="WsN26TGhcspx4MMbP7Xsfh8KyFV3b85STmp8n+u5gtKf0NOx5tUIRZJnGyf0e64+QrQ7sKIEcX437A8etPl7pA==" saltValue="wpm/il1vs8A+sIXeomHFJQ==" spinCount="100000" sheet="1" selectLockedCells="1"/>
  <mergeCells count="15">
    <mergeCell ref="C4:H4"/>
    <mergeCell ref="C6:H6"/>
    <mergeCell ref="C7:H7"/>
    <mergeCell ref="I7:Z7"/>
    <mergeCell ref="C11:H11"/>
    <mergeCell ref="C5:H5"/>
    <mergeCell ref="C8:H8"/>
    <mergeCell ref="I8:Z8"/>
    <mergeCell ref="I9:O9"/>
    <mergeCell ref="I5:M5"/>
    <mergeCell ref="W11:AI11"/>
    <mergeCell ref="I6:M6"/>
    <mergeCell ref="I10:O10"/>
    <mergeCell ref="C9:H9"/>
    <mergeCell ref="C10:H10"/>
  </mergeCells>
  <phoneticPr fontId="1"/>
  <dataValidations count="4">
    <dataValidation imeMode="halfAlpha" allowBlank="1" showInputMessage="1" showErrorMessage="1" sqref="I6 I11 I9"/>
    <dataValidation imeMode="hiragana" allowBlank="1" showInputMessage="1" showErrorMessage="1" sqref="I7:Z8 I10:T10"/>
    <dataValidation type="whole" imeMode="halfAlpha" allowBlank="1" showInputMessage="1" showErrorMessage="1" error="６桁の数字を入力して下さい。" sqref="I5:M5">
      <formula1>150000</formula1>
      <formula2>999999</formula2>
    </dataValidation>
    <dataValidation type="whole" imeMode="halfAlpha" allowBlank="1" showInputMessage="1" showErrorMessage="1" sqref="J11:V11">
      <formula1>0</formula1>
      <formula2>9</formula2>
    </dataValidation>
  </dataValidations>
  <pageMargins left="0.19685039370078741" right="0.19685039370078741" top="0.74803149606299213" bottom="0.74803149606299213" header="0.31496062992125984" footer="0.31496062992125984"/>
  <pageSetup paperSize="9" scale="86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F237"/>
  <sheetViews>
    <sheetView showGridLines="0" zoomScaleNormal="100" zoomScaleSheetLayoutView="100" workbookViewId="0">
      <selection activeCell="T6" sqref="T6:Z6"/>
    </sheetView>
  </sheetViews>
  <sheetFormatPr defaultColWidth="1.25" defaultRowHeight="9" customHeight="1"/>
  <cols>
    <col min="1" max="1" width="1.25" style="1"/>
    <col min="2" max="2" width="1.25" style="2"/>
    <col min="3" max="26" width="1.25" style="1"/>
    <col min="27" max="27" width="1.375" style="1" customWidth="1"/>
    <col min="28" max="54" width="1.25" style="1"/>
    <col min="55" max="55" width="1.25" style="1" customWidth="1"/>
    <col min="56" max="62" width="1.25" style="1"/>
    <col min="63" max="63" width="1.375" style="1" customWidth="1"/>
    <col min="64" max="65" width="1.25" style="1"/>
    <col min="66" max="66" width="1.25" style="1" customWidth="1"/>
    <col min="67" max="67" width="1" style="1" customWidth="1"/>
    <col min="68" max="68" width="1.25" style="1" customWidth="1"/>
    <col min="69" max="104" width="1.25" style="1"/>
    <col min="105" max="105" width="1" style="1" customWidth="1"/>
    <col min="106" max="112" width="1.25" style="1"/>
    <col min="113" max="113" width="2.5" style="1" customWidth="1"/>
    <col min="114" max="136" width="1.25" style="1"/>
    <col min="137" max="143" width="1.25" style="1" customWidth="1"/>
    <col min="144" max="144" width="3.625" style="102" customWidth="1"/>
    <col min="145" max="145" width="1.25" style="43" customWidth="1"/>
    <col min="146" max="164" width="1.25" style="1" customWidth="1"/>
    <col min="165" max="214" width="1.25" style="1"/>
    <col min="215" max="217" width="1.25" style="1" customWidth="1"/>
    <col min="218" max="16384" width="1.25" style="1"/>
  </cols>
  <sheetData>
    <row r="1" spans="2:156" ht="3.75" customHeight="1">
      <c r="B1" s="66"/>
    </row>
    <row r="2" spans="2:156" ht="15.75" customHeight="1">
      <c r="C2" s="61" t="s">
        <v>57</v>
      </c>
      <c r="U2" s="497"/>
      <c r="V2" s="498"/>
      <c r="W2" s="499"/>
      <c r="X2" s="67" t="s">
        <v>104</v>
      </c>
    </row>
    <row r="3" spans="2:156" customFormat="1" ht="6.75" customHeight="1" thickBot="1">
      <c r="B3" s="41"/>
      <c r="C3" s="10"/>
      <c r="EN3" s="103"/>
      <c r="EO3" s="42"/>
    </row>
    <row r="4" spans="2:156" customFormat="1" ht="6" customHeight="1" thickTop="1">
      <c r="B4" s="2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21"/>
      <c r="EG4" s="41"/>
      <c r="EH4" s="90"/>
      <c r="EI4" s="99"/>
      <c r="EJ4" s="99"/>
      <c r="EK4" s="99"/>
      <c r="EL4" s="99"/>
      <c r="EM4" s="99"/>
      <c r="EN4" s="104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41"/>
    </row>
    <row r="5" spans="2:156" customFormat="1" ht="18.75" customHeight="1">
      <c r="B5" s="2"/>
      <c r="C5" s="22"/>
      <c r="D5" s="23" t="s">
        <v>43</v>
      </c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7"/>
      <c r="EG5" s="41"/>
      <c r="EH5" s="90"/>
      <c r="EI5" s="99"/>
      <c r="EJ5" s="99"/>
      <c r="EK5" s="99"/>
      <c r="EL5" s="99"/>
      <c r="EM5" s="99"/>
      <c r="EN5" s="104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41"/>
    </row>
    <row r="6" spans="2:156" customFormat="1" ht="18.75" customHeight="1">
      <c r="B6" s="2"/>
      <c r="C6" s="22"/>
      <c r="D6" s="540" t="s">
        <v>21</v>
      </c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09"/>
      <c r="U6" s="509"/>
      <c r="V6" s="509"/>
      <c r="W6" s="509"/>
      <c r="X6" s="509"/>
      <c r="Y6" s="509"/>
      <c r="Z6" s="509"/>
      <c r="AA6" s="508" t="s">
        <v>3</v>
      </c>
      <c r="AB6" s="508"/>
      <c r="AC6" s="508"/>
      <c r="AD6" s="509"/>
      <c r="AE6" s="509"/>
      <c r="AF6" s="509"/>
      <c r="AG6" s="509"/>
      <c r="AH6" s="510" t="s">
        <v>4</v>
      </c>
      <c r="AI6" s="510"/>
      <c r="AJ6" s="510"/>
      <c r="AK6" s="509"/>
      <c r="AL6" s="509"/>
      <c r="AM6" s="509"/>
      <c r="AN6" s="509"/>
      <c r="AO6" s="508" t="s">
        <v>5</v>
      </c>
      <c r="AP6" s="508"/>
      <c r="AQ6" s="25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7"/>
      <c r="EG6" s="41"/>
      <c r="EH6" s="90"/>
      <c r="EI6" s="99"/>
      <c r="EJ6" s="99"/>
      <c r="EK6" s="99"/>
      <c r="EL6" s="99"/>
      <c r="EM6" s="99"/>
      <c r="EN6" s="104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41"/>
    </row>
    <row r="7" spans="2:156" customFormat="1" ht="18.75" customHeight="1">
      <c r="B7" s="2"/>
      <c r="C7" s="22"/>
      <c r="D7" s="539" t="s">
        <v>20</v>
      </c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29"/>
      <c r="U7" s="530"/>
      <c r="V7" s="530"/>
      <c r="W7" s="530"/>
      <c r="X7" s="530"/>
      <c r="Y7" s="531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7"/>
      <c r="EG7" s="41"/>
      <c r="EH7" s="90"/>
      <c r="EI7" s="99"/>
      <c r="EJ7" s="99"/>
      <c r="EK7" s="99"/>
      <c r="EL7" s="99"/>
      <c r="EM7" s="99"/>
      <c r="EN7" s="104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41"/>
    </row>
    <row r="8" spans="2:156" customFormat="1" ht="18.75" customHeight="1">
      <c r="B8" s="2"/>
      <c r="C8" s="22"/>
      <c r="D8" s="540" t="s">
        <v>31</v>
      </c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34"/>
      <c r="U8" s="535"/>
      <c r="V8" s="535"/>
      <c r="W8" s="535"/>
      <c r="X8" s="535"/>
      <c r="Y8" s="535"/>
      <c r="Z8" s="535"/>
      <c r="AA8" s="535"/>
      <c r="AB8" s="535"/>
      <c r="AC8" s="535"/>
      <c r="AD8" s="535"/>
      <c r="AE8" s="535"/>
      <c r="AF8" s="535"/>
      <c r="AG8" s="535"/>
      <c r="AH8" s="535"/>
      <c r="AI8" s="535"/>
      <c r="AJ8" s="535"/>
      <c r="AK8" s="535"/>
      <c r="AL8" s="535"/>
      <c r="AM8" s="535"/>
      <c r="AN8" s="535"/>
      <c r="AO8" s="535"/>
      <c r="AP8" s="535"/>
      <c r="AQ8" s="535"/>
      <c r="AR8" s="535"/>
      <c r="AS8" s="535"/>
      <c r="AT8" s="535"/>
      <c r="AU8" s="535"/>
      <c r="AV8" s="535"/>
      <c r="AW8" s="535"/>
      <c r="AX8" s="535"/>
      <c r="AY8" s="535"/>
      <c r="AZ8" s="535"/>
      <c r="BA8" s="535"/>
      <c r="BB8" s="535"/>
      <c r="BC8" s="535"/>
      <c r="BD8" s="535"/>
      <c r="BE8" s="535"/>
      <c r="BF8" s="535"/>
      <c r="BG8" s="535"/>
      <c r="BH8" s="535"/>
      <c r="BI8" s="535"/>
      <c r="BJ8" s="535"/>
      <c r="BK8" s="535"/>
      <c r="BL8" s="535"/>
      <c r="BM8" s="535"/>
      <c r="BN8" s="535"/>
      <c r="BO8" s="535"/>
      <c r="BP8" s="535"/>
      <c r="BQ8" s="535"/>
      <c r="BR8" s="535"/>
      <c r="BS8" s="535"/>
      <c r="BT8" s="536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7"/>
      <c r="EG8" s="41"/>
      <c r="EH8" s="91"/>
      <c r="EI8" s="99"/>
      <c r="EJ8" s="99"/>
      <c r="EK8" s="99"/>
      <c r="EL8" s="100"/>
      <c r="EM8" s="99"/>
      <c r="EN8" s="97">
        <v>1</v>
      </c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41"/>
    </row>
    <row r="9" spans="2:156" customFormat="1" ht="18.75" customHeight="1">
      <c r="B9" s="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  <c r="AE9" s="26"/>
      <c r="AF9" s="26"/>
      <c r="AG9" s="98"/>
      <c r="AH9" s="26"/>
      <c r="AI9" s="98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7"/>
      <c r="EG9" s="92"/>
      <c r="EH9" s="91"/>
      <c r="EI9" s="100"/>
      <c r="EJ9" s="99"/>
      <c r="EK9" s="99"/>
      <c r="EL9" s="99"/>
      <c r="EM9" s="99"/>
      <c r="EN9" s="104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41"/>
    </row>
    <row r="10" spans="2:156" customFormat="1" ht="18.75" customHeight="1">
      <c r="B10" s="2"/>
      <c r="C10" s="22"/>
      <c r="D10" s="28" t="s">
        <v>103</v>
      </c>
      <c r="E10" s="29"/>
      <c r="F10" s="29"/>
      <c r="G10" s="29"/>
      <c r="H10" s="29"/>
      <c r="I10" s="25"/>
      <c r="J10" s="25"/>
      <c r="K10" s="25"/>
      <c r="L10" s="25"/>
      <c r="M10" s="25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7"/>
      <c r="AE10" s="117"/>
      <c r="AF10" s="117"/>
      <c r="AG10" s="117"/>
      <c r="AH10" s="117"/>
      <c r="AI10" s="117"/>
      <c r="AJ10" s="117"/>
      <c r="AK10" s="109"/>
      <c r="AL10" s="109"/>
      <c r="AM10" s="109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32"/>
      <c r="BR10" s="32"/>
      <c r="BS10" s="26"/>
      <c r="BT10" s="26"/>
      <c r="BU10" s="30" t="s">
        <v>94</v>
      </c>
      <c r="BV10" s="23"/>
      <c r="BW10" s="23"/>
      <c r="BX10" s="23"/>
      <c r="BY10" s="23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7"/>
      <c r="EG10" s="41"/>
      <c r="EH10" s="90"/>
      <c r="EI10" s="99"/>
      <c r="EJ10" s="99"/>
      <c r="EK10" s="99"/>
      <c r="EL10" s="99"/>
      <c r="EM10" s="99"/>
      <c r="EN10" s="104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41"/>
    </row>
    <row r="11" spans="2:156" customFormat="1" ht="18.75" customHeight="1">
      <c r="B11" s="2"/>
      <c r="C11" s="22"/>
      <c r="D11" s="539" t="s">
        <v>23</v>
      </c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12"/>
      <c r="U11" s="513"/>
      <c r="V11" s="513"/>
      <c r="W11" s="513"/>
      <c r="X11" s="513"/>
      <c r="Y11" s="513"/>
      <c r="Z11" s="513"/>
      <c r="AA11" s="513"/>
      <c r="AB11" s="513"/>
      <c r="AC11" s="514"/>
      <c r="AD11" s="515" t="s">
        <v>25</v>
      </c>
      <c r="AE11" s="516"/>
      <c r="AF11" s="532"/>
      <c r="AG11" s="533"/>
      <c r="AH11" s="533"/>
      <c r="AI11" s="533"/>
      <c r="AJ11" s="533"/>
      <c r="AK11" s="25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32"/>
      <c r="BR11" s="32"/>
      <c r="BS11" s="26"/>
      <c r="BT11" s="26"/>
      <c r="BU11" s="539" t="s">
        <v>0</v>
      </c>
      <c r="BV11" s="539"/>
      <c r="BW11" s="539"/>
      <c r="BX11" s="539"/>
      <c r="BY11" s="539"/>
      <c r="BZ11" s="539"/>
      <c r="CA11" s="539"/>
      <c r="CB11" s="539"/>
      <c r="CC11" s="539"/>
      <c r="CD11" s="539"/>
      <c r="CE11" s="539"/>
      <c r="CF11" s="121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3"/>
      <c r="EF11" s="27"/>
      <c r="EG11" s="41"/>
      <c r="EH11" s="91"/>
      <c r="EI11" s="100"/>
      <c r="EJ11" s="100"/>
      <c r="EK11" s="100"/>
      <c r="EL11" s="100"/>
      <c r="EM11" s="100"/>
      <c r="EN11" s="105"/>
      <c r="EO11" s="100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41"/>
    </row>
    <row r="12" spans="2:156" customFormat="1" ht="18.75" customHeight="1">
      <c r="B12" s="2"/>
      <c r="C12" s="22"/>
      <c r="D12" s="539" t="s">
        <v>0</v>
      </c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549"/>
      <c r="AQ12" s="549"/>
      <c r="AR12" s="549"/>
      <c r="AS12" s="549"/>
      <c r="AT12" s="549"/>
      <c r="AU12" s="549"/>
      <c r="AV12" s="549"/>
      <c r="AW12" s="549"/>
      <c r="AX12" s="549"/>
      <c r="AY12" s="549"/>
      <c r="AZ12" s="549"/>
      <c r="BA12" s="549"/>
      <c r="BB12" s="549"/>
      <c r="BC12" s="549"/>
      <c r="BD12" s="549"/>
      <c r="BE12" s="549"/>
      <c r="BF12" s="549"/>
      <c r="BG12" s="549"/>
      <c r="BH12" s="549"/>
      <c r="BI12" s="549"/>
      <c r="BJ12" s="549"/>
      <c r="BK12" s="549"/>
      <c r="BL12" s="549"/>
      <c r="BM12" s="549"/>
      <c r="BN12" s="26"/>
      <c r="BO12" s="26"/>
      <c r="BP12" s="26"/>
      <c r="BQ12" s="32"/>
      <c r="BR12" s="32"/>
      <c r="BS12" s="26"/>
      <c r="BT12" s="26"/>
      <c r="BU12" s="542" t="s">
        <v>39</v>
      </c>
      <c r="BV12" s="542"/>
      <c r="BW12" s="542"/>
      <c r="BX12" s="542"/>
      <c r="BY12" s="542"/>
      <c r="BZ12" s="542"/>
      <c r="CA12" s="542"/>
      <c r="CB12" s="542"/>
      <c r="CC12" s="542"/>
      <c r="CD12" s="542"/>
      <c r="CE12" s="542"/>
      <c r="CF12" s="542"/>
      <c r="CG12" s="542"/>
      <c r="CH12" s="542"/>
      <c r="CI12" s="542"/>
      <c r="CJ12" s="542"/>
      <c r="CK12" s="542"/>
      <c r="CL12" s="542"/>
      <c r="CM12" s="542"/>
      <c r="CN12" s="542"/>
      <c r="CO12" s="542"/>
      <c r="CP12" s="542"/>
      <c r="CQ12" s="542" t="s">
        <v>40</v>
      </c>
      <c r="CR12" s="542"/>
      <c r="CS12" s="542"/>
      <c r="CT12" s="542"/>
      <c r="CU12" s="542"/>
      <c r="CV12" s="542"/>
      <c r="CW12" s="542"/>
      <c r="CX12" s="542"/>
      <c r="CY12" s="542" t="s">
        <v>9</v>
      </c>
      <c r="CZ12" s="542"/>
      <c r="DA12" s="542"/>
      <c r="DB12" s="542"/>
      <c r="DC12" s="542" t="s">
        <v>41</v>
      </c>
      <c r="DD12" s="542"/>
      <c r="DE12" s="542"/>
      <c r="DF12" s="542"/>
      <c r="DG12" s="542"/>
      <c r="DH12" s="542"/>
      <c r="DI12" s="542"/>
      <c r="DJ12" s="542"/>
      <c r="DK12" s="328" t="s">
        <v>89</v>
      </c>
      <c r="DL12" s="329"/>
      <c r="DM12" s="329"/>
      <c r="DN12" s="329"/>
      <c r="DO12" s="329"/>
      <c r="DP12" s="329"/>
      <c r="DQ12" s="329"/>
      <c r="DR12" s="329"/>
      <c r="DS12" s="329"/>
      <c r="DT12" s="329"/>
      <c r="DU12" s="329"/>
      <c r="DV12" s="329"/>
      <c r="DW12" s="329"/>
      <c r="DX12" s="330"/>
      <c r="DY12" s="315" t="s">
        <v>85</v>
      </c>
      <c r="DZ12" s="316"/>
      <c r="EA12" s="316"/>
      <c r="EB12" s="316"/>
      <c r="EC12" s="316"/>
      <c r="ED12" s="316"/>
      <c r="EE12" s="317"/>
      <c r="EF12" s="27"/>
      <c r="EG12" s="41"/>
      <c r="EH12" s="91"/>
      <c r="EI12" s="100"/>
      <c r="EJ12" s="100"/>
      <c r="EK12" s="100"/>
      <c r="EL12" s="100"/>
      <c r="EM12" s="100"/>
      <c r="EN12" s="105"/>
      <c r="EO12" s="100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41"/>
    </row>
    <row r="13" spans="2:156" customFormat="1" ht="18.75" customHeight="1">
      <c r="B13" s="2"/>
      <c r="C13" s="22"/>
      <c r="D13" s="539" t="s">
        <v>24</v>
      </c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46"/>
      <c r="U13" s="547"/>
      <c r="V13" s="547"/>
      <c r="W13" s="547"/>
      <c r="X13" s="547"/>
      <c r="Y13" s="547"/>
      <c r="Z13" s="548"/>
      <c r="AA13" s="26"/>
      <c r="AB13" s="32"/>
      <c r="AC13" s="25"/>
      <c r="AD13" s="26"/>
      <c r="AE13" s="26"/>
      <c r="AF13" s="26"/>
      <c r="AG13" s="26"/>
      <c r="AH13" s="26"/>
      <c r="AI13" s="26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32"/>
      <c r="BR13" s="32"/>
      <c r="BS13" s="26"/>
      <c r="BT13" s="26"/>
      <c r="BU13" s="500"/>
      <c r="BV13" s="501"/>
      <c r="BW13" s="501"/>
      <c r="BX13" s="501"/>
      <c r="BY13" s="501"/>
      <c r="BZ13" s="501"/>
      <c r="CA13" s="501"/>
      <c r="CB13" s="501"/>
      <c r="CC13" s="501"/>
      <c r="CD13" s="501"/>
      <c r="CE13" s="501"/>
      <c r="CF13" s="501"/>
      <c r="CG13" s="501"/>
      <c r="CH13" s="501"/>
      <c r="CI13" s="501"/>
      <c r="CJ13" s="501"/>
      <c r="CK13" s="501"/>
      <c r="CL13" s="501"/>
      <c r="CM13" s="501"/>
      <c r="CN13" s="501"/>
      <c r="CO13" s="501"/>
      <c r="CP13" s="501"/>
      <c r="CQ13" s="550"/>
      <c r="CR13" s="551"/>
      <c r="CS13" s="551"/>
      <c r="CT13" s="551"/>
      <c r="CU13" s="551"/>
      <c r="CV13" s="551"/>
      <c r="CW13" s="551"/>
      <c r="CX13" s="551"/>
      <c r="CY13" s="500"/>
      <c r="CZ13" s="501"/>
      <c r="DA13" s="501"/>
      <c r="DB13" s="501"/>
      <c r="DC13" s="502"/>
      <c r="DD13" s="503"/>
      <c r="DE13" s="503"/>
      <c r="DF13" s="503"/>
      <c r="DG13" s="503"/>
      <c r="DH13" s="503"/>
      <c r="DI13" s="503"/>
      <c r="DJ13" s="503"/>
      <c r="DK13" s="337" t="str">
        <f>IF(DC13="","",ROUND(CQ13*DC13,0))</f>
        <v/>
      </c>
      <c r="DL13" s="338"/>
      <c r="DM13" s="338"/>
      <c r="DN13" s="338"/>
      <c r="DO13" s="338"/>
      <c r="DP13" s="338"/>
      <c r="DQ13" s="338"/>
      <c r="DR13" s="338"/>
      <c r="DS13" s="338"/>
      <c r="DT13" s="338"/>
      <c r="DU13" s="338"/>
      <c r="DV13" s="338"/>
      <c r="DW13" s="338"/>
      <c r="DX13" s="339"/>
      <c r="DY13" s="334"/>
      <c r="DZ13" s="335"/>
      <c r="EA13" s="335"/>
      <c r="EB13" s="335"/>
      <c r="EC13" s="335"/>
      <c r="ED13" s="335"/>
      <c r="EE13" s="336"/>
      <c r="EF13" s="27"/>
      <c r="EG13" s="41"/>
      <c r="EH13" s="91"/>
      <c r="EI13" s="100"/>
      <c r="EJ13" s="100"/>
      <c r="EK13" s="100"/>
      <c r="EL13" s="100"/>
      <c r="EM13" s="100"/>
      <c r="EN13" s="105"/>
      <c r="EO13" s="100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41"/>
    </row>
    <row r="14" spans="2:156" customFormat="1" ht="18.75" customHeight="1">
      <c r="B14" s="2"/>
      <c r="C14" s="22"/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541"/>
      <c r="S14" s="541"/>
      <c r="T14" s="542" t="s">
        <v>26</v>
      </c>
      <c r="U14" s="542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542"/>
      <c r="AJ14" s="542"/>
      <c r="AK14" s="542" t="s">
        <v>46</v>
      </c>
      <c r="AL14" s="542"/>
      <c r="AM14" s="542"/>
      <c r="AN14" s="542"/>
      <c r="AO14" s="542"/>
      <c r="AP14" s="542"/>
      <c r="AQ14" s="542"/>
      <c r="AR14" s="542"/>
      <c r="AS14" s="542"/>
      <c r="AT14" s="542"/>
      <c r="AU14" s="542"/>
      <c r="AV14" s="542"/>
      <c r="AW14" s="542"/>
      <c r="AX14" s="542"/>
      <c r="AY14" s="542"/>
      <c r="AZ14" s="542"/>
      <c r="BA14" s="542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5"/>
      <c r="BR14" s="25"/>
      <c r="BS14" s="26"/>
      <c r="BT14" s="26"/>
      <c r="BU14" s="500"/>
      <c r="BV14" s="501"/>
      <c r="BW14" s="501"/>
      <c r="BX14" s="501"/>
      <c r="BY14" s="501"/>
      <c r="BZ14" s="501"/>
      <c r="CA14" s="501"/>
      <c r="CB14" s="501"/>
      <c r="CC14" s="501"/>
      <c r="CD14" s="501"/>
      <c r="CE14" s="501"/>
      <c r="CF14" s="501"/>
      <c r="CG14" s="501"/>
      <c r="CH14" s="501"/>
      <c r="CI14" s="501"/>
      <c r="CJ14" s="501"/>
      <c r="CK14" s="501"/>
      <c r="CL14" s="501"/>
      <c r="CM14" s="501"/>
      <c r="CN14" s="501"/>
      <c r="CO14" s="501"/>
      <c r="CP14" s="501"/>
      <c r="CQ14" s="550"/>
      <c r="CR14" s="551"/>
      <c r="CS14" s="551"/>
      <c r="CT14" s="551"/>
      <c r="CU14" s="551"/>
      <c r="CV14" s="551"/>
      <c r="CW14" s="551"/>
      <c r="CX14" s="551"/>
      <c r="CY14" s="500"/>
      <c r="CZ14" s="501"/>
      <c r="DA14" s="501"/>
      <c r="DB14" s="501"/>
      <c r="DC14" s="502"/>
      <c r="DD14" s="503"/>
      <c r="DE14" s="503"/>
      <c r="DF14" s="503"/>
      <c r="DG14" s="503"/>
      <c r="DH14" s="503"/>
      <c r="DI14" s="503"/>
      <c r="DJ14" s="503"/>
      <c r="DK14" s="337" t="str">
        <f>IF(DC14="","",ROUND(CQ14*DC14,0))</f>
        <v/>
      </c>
      <c r="DL14" s="338"/>
      <c r="DM14" s="338"/>
      <c r="DN14" s="338"/>
      <c r="DO14" s="338"/>
      <c r="DP14" s="338"/>
      <c r="DQ14" s="338"/>
      <c r="DR14" s="338"/>
      <c r="DS14" s="338"/>
      <c r="DT14" s="338"/>
      <c r="DU14" s="338"/>
      <c r="DV14" s="338"/>
      <c r="DW14" s="338"/>
      <c r="DX14" s="339"/>
      <c r="DY14" s="334"/>
      <c r="DZ14" s="335"/>
      <c r="EA14" s="335"/>
      <c r="EB14" s="335"/>
      <c r="EC14" s="335"/>
      <c r="ED14" s="335"/>
      <c r="EE14" s="336"/>
      <c r="EF14" s="27"/>
      <c r="EH14" s="43"/>
      <c r="EI14" s="1"/>
      <c r="EJ14" s="1"/>
      <c r="EK14" s="1"/>
      <c r="EL14" s="1"/>
      <c r="EM14" s="1"/>
      <c r="EN14" s="102"/>
      <c r="EO14" s="1"/>
    </row>
    <row r="15" spans="2:156" customFormat="1" ht="18.75" customHeight="1">
      <c r="B15" s="2"/>
      <c r="C15" s="22"/>
      <c r="D15" s="539" t="s">
        <v>29</v>
      </c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12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  <c r="AE15" s="514"/>
      <c r="AF15" s="515" t="s">
        <v>25</v>
      </c>
      <c r="AG15" s="516"/>
      <c r="AH15" s="517"/>
      <c r="AI15" s="518"/>
      <c r="AJ15" s="519"/>
      <c r="AK15" s="511"/>
      <c r="AL15" s="511"/>
      <c r="AM15" s="511"/>
      <c r="AN15" s="511"/>
      <c r="AO15" s="511"/>
      <c r="AP15" s="511"/>
      <c r="AQ15" s="511"/>
      <c r="AR15" s="511"/>
      <c r="AS15" s="511"/>
      <c r="AT15" s="511"/>
      <c r="AU15" s="511"/>
      <c r="AV15" s="511"/>
      <c r="AW15" s="511"/>
      <c r="AX15" s="511"/>
      <c r="AY15" s="511"/>
      <c r="AZ15" s="511"/>
      <c r="BA15" s="511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3"/>
      <c r="BR15" s="23"/>
      <c r="BS15" s="32"/>
      <c r="BT15" s="32"/>
      <c r="BU15" s="500"/>
      <c r="BV15" s="501"/>
      <c r="BW15" s="501"/>
      <c r="BX15" s="501"/>
      <c r="BY15" s="501"/>
      <c r="BZ15" s="501"/>
      <c r="CA15" s="501"/>
      <c r="CB15" s="501"/>
      <c r="CC15" s="501"/>
      <c r="CD15" s="501"/>
      <c r="CE15" s="501"/>
      <c r="CF15" s="501"/>
      <c r="CG15" s="501"/>
      <c r="CH15" s="501"/>
      <c r="CI15" s="501"/>
      <c r="CJ15" s="501"/>
      <c r="CK15" s="501"/>
      <c r="CL15" s="501"/>
      <c r="CM15" s="501"/>
      <c r="CN15" s="501"/>
      <c r="CO15" s="501"/>
      <c r="CP15" s="501"/>
      <c r="CQ15" s="550"/>
      <c r="CR15" s="551"/>
      <c r="CS15" s="551"/>
      <c r="CT15" s="551"/>
      <c r="CU15" s="551"/>
      <c r="CV15" s="551"/>
      <c r="CW15" s="551"/>
      <c r="CX15" s="551"/>
      <c r="CY15" s="500"/>
      <c r="CZ15" s="501"/>
      <c r="DA15" s="501"/>
      <c r="DB15" s="501"/>
      <c r="DC15" s="502"/>
      <c r="DD15" s="503"/>
      <c r="DE15" s="503"/>
      <c r="DF15" s="503"/>
      <c r="DG15" s="503"/>
      <c r="DH15" s="503"/>
      <c r="DI15" s="503"/>
      <c r="DJ15" s="503"/>
      <c r="DK15" s="337" t="str">
        <f>IF(DC15="","",ROUND(CQ15*DC15,0))</f>
        <v/>
      </c>
      <c r="DL15" s="338"/>
      <c r="DM15" s="338"/>
      <c r="DN15" s="338"/>
      <c r="DO15" s="338"/>
      <c r="DP15" s="338"/>
      <c r="DQ15" s="338"/>
      <c r="DR15" s="338"/>
      <c r="DS15" s="338"/>
      <c r="DT15" s="338"/>
      <c r="DU15" s="338"/>
      <c r="DV15" s="338"/>
      <c r="DW15" s="338"/>
      <c r="DX15" s="339"/>
      <c r="DY15" s="334"/>
      <c r="DZ15" s="335"/>
      <c r="EA15" s="335"/>
      <c r="EB15" s="335"/>
      <c r="EC15" s="335"/>
      <c r="ED15" s="335"/>
      <c r="EE15" s="336"/>
      <c r="EF15" s="27"/>
      <c r="EH15" s="43"/>
      <c r="EI15" s="1"/>
      <c r="EJ15" s="1"/>
      <c r="EK15" s="1"/>
      <c r="EL15" s="1"/>
      <c r="EM15" s="1"/>
      <c r="EN15" s="102"/>
      <c r="EO15" s="1"/>
    </row>
    <row r="16" spans="2:156" customFormat="1" ht="18.75" customHeight="1">
      <c r="B16" s="2"/>
      <c r="C16" s="22"/>
      <c r="D16" s="539" t="s">
        <v>42</v>
      </c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12"/>
      <c r="U16" s="513"/>
      <c r="V16" s="513"/>
      <c r="W16" s="513"/>
      <c r="X16" s="513"/>
      <c r="Y16" s="513"/>
      <c r="Z16" s="513"/>
      <c r="AA16" s="513"/>
      <c r="AB16" s="513"/>
      <c r="AC16" s="513"/>
      <c r="AD16" s="513"/>
      <c r="AE16" s="514"/>
      <c r="AF16" s="515" t="s">
        <v>25</v>
      </c>
      <c r="AG16" s="516"/>
      <c r="AH16" s="517"/>
      <c r="AI16" s="518"/>
      <c r="AJ16" s="519"/>
      <c r="AK16" s="511"/>
      <c r="AL16" s="511"/>
      <c r="AM16" s="511"/>
      <c r="AN16" s="511"/>
      <c r="AO16" s="511"/>
      <c r="AP16" s="511"/>
      <c r="AQ16" s="511"/>
      <c r="AR16" s="511"/>
      <c r="AS16" s="511"/>
      <c r="AT16" s="511"/>
      <c r="AU16" s="511"/>
      <c r="AV16" s="511"/>
      <c r="AW16" s="511"/>
      <c r="AX16" s="511"/>
      <c r="AY16" s="511"/>
      <c r="AZ16" s="511"/>
      <c r="BA16" s="511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543"/>
      <c r="BV16" s="544"/>
      <c r="BW16" s="544"/>
      <c r="BX16" s="544"/>
      <c r="BY16" s="544"/>
      <c r="BZ16" s="544"/>
      <c r="CA16" s="544"/>
      <c r="CB16" s="544"/>
      <c r="CC16" s="544"/>
      <c r="CD16" s="544"/>
      <c r="CE16" s="544"/>
      <c r="CF16" s="544"/>
      <c r="CG16" s="544"/>
      <c r="CH16" s="544"/>
      <c r="CI16" s="544"/>
      <c r="CJ16" s="544"/>
      <c r="CK16" s="544"/>
      <c r="CL16" s="544"/>
      <c r="CM16" s="544"/>
      <c r="CN16" s="544"/>
      <c r="CO16" s="544"/>
      <c r="CP16" s="545"/>
      <c r="CQ16" s="550"/>
      <c r="CR16" s="551"/>
      <c r="CS16" s="551"/>
      <c r="CT16" s="551"/>
      <c r="CU16" s="551"/>
      <c r="CV16" s="551"/>
      <c r="CW16" s="551"/>
      <c r="CX16" s="551"/>
      <c r="CY16" s="500"/>
      <c r="CZ16" s="501"/>
      <c r="DA16" s="501"/>
      <c r="DB16" s="501"/>
      <c r="DC16" s="502"/>
      <c r="DD16" s="503"/>
      <c r="DE16" s="503"/>
      <c r="DF16" s="503"/>
      <c r="DG16" s="503"/>
      <c r="DH16" s="503"/>
      <c r="DI16" s="503"/>
      <c r="DJ16" s="503"/>
      <c r="DK16" s="337" t="str">
        <f t="shared" ref="DK16:DK17" si="0">IF(DC16="","",ROUND(CQ16*DC16,0))</f>
        <v/>
      </c>
      <c r="DL16" s="338"/>
      <c r="DM16" s="338"/>
      <c r="DN16" s="338"/>
      <c r="DO16" s="338"/>
      <c r="DP16" s="338"/>
      <c r="DQ16" s="338"/>
      <c r="DR16" s="338"/>
      <c r="DS16" s="338"/>
      <c r="DT16" s="338"/>
      <c r="DU16" s="338"/>
      <c r="DV16" s="338"/>
      <c r="DW16" s="338"/>
      <c r="DX16" s="339"/>
      <c r="DY16" s="334"/>
      <c r="DZ16" s="335"/>
      <c r="EA16" s="335"/>
      <c r="EB16" s="335"/>
      <c r="EC16" s="335"/>
      <c r="ED16" s="335"/>
      <c r="EE16" s="336"/>
      <c r="EF16" s="27"/>
      <c r="EH16" s="43"/>
      <c r="EI16" s="1"/>
      <c r="EJ16" s="1"/>
      <c r="EK16" s="1"/>
      <c r="EL16" s="1"/>
      <c r="EM16" s="1"/>
      <c r="EN16" s="102"/>
      <c r="EO16" s="1"/>
    </row>
    <row r="17" spans="1:164" customFormat="1" ht="18.75" customHeight="1">
      <c r="B17" s="2"/>
      <c r="C17" s="22"/>
      <c r="D17" s="539" t="s">
        <v>42</v>
      </c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12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4"/>
      <c r="AF17" s="515" t="s">
        <v>25</v>
      </c>
      <c r="AG17" s="516"/>
      <c r="AH17" s="517"/>
      <c r="AI17" s="518"/>
      <c r="AJ17" s="519"/>
      <c r="AK17" s="511"/>
      <c r="AL17" s="511"/>
      <c r="AM17" s="511"/>
      <c r="AN17" s="511"/>
      <c r="AO17" s="511"/>
      <c r="AP17" s="511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32"/>
      <c r="BR17" s="32"/>
      <c r="BS17" s="26"/>
      <c r="BT17" s="26"/>
      <c r="BU17" s="543"/>
      <c r="BV17" s="544"/>
      <c r="BW17" s="544"/>
      <c r="BX17" s="544"/>
      <c r="BY17" s="544"/>
      <c r="BZ17" s="544"/>
      <c r="CA17" s="544"/>
      <c r="CB17" s="544"/>
      <c r="CC17" s="544"/>
      <c r="CD17" s="544"/>
      <c r="CE17" s="544"/>
      <c r="CF17" s="544"/>
      <c r="CG17" s="544"/>
      <c r="CH17" s="544"/>
      <c r="CI17" s="544"/>
      <c r="CJ17" s="544"/>
      <c r="CK17" s="544"/>
      <c r="CL17" s="544"/>
      <c r="CM17" s="544"/>
      <c r="CN17" s="544"/>
      <c r="CO17" s="544"/>
      <c r="CP17" s="545"/>
      <c r="CQ17" s="550"/>
      <c r="CR17" s="551"/>
      <c r="CS17" s="551"/>
      <c r="CT17" s="551"/>
      <c r="CU17" s="551"/>
      <c r="CV17" s="551"/>
      <c r="CW17" s="551"/>
      <c r="CX17" s="551"/>
      <c r="CY17" s="500"/>
      <c r="CZ17" s="501"/>
      <c r="DA17" s="501"/>
      <c r="DB17" s="501"/>
      <c r="DC17" s="502"/>
      <c r="DD17" s="503"/>
      <c r="DE17" s="503"/>
      <c r="DF17" s="503"/>
      <c r="DG17" s="503"/>
      <c r="DH17" s="503"/>
      <c r="DI17" s="503"/>
      <c r="DJ17" s="503"/>
      <c r="DK17" s="337" t="str">
        <f t="shared" si="0"/>
        <v/>
      </c>
      <c r="DL17" s="338"/>
      <c r="DM17" s="338"/>
      <c r="DN17" s="338"/>
      <c r="DO17" s="338"/>
      <c r="DP17" s="338"/>
      <c r="DQ17" s="338"/>
      <c r="DR17" s="338"/>
      <c r="DS17" s="338"/>
      <c r="DT17" s="338"/>
      <c r="DU17" s="338"/>
      <c r="DV17" s="338"/>
      <c r="DW17" s="338"/>
      <c r="DX17" s="339"/>
      <c r="DY17" s="334"/>
      <c r="DZ17" s="335"/>
      <c r="EA17" s="335"/>
      <c r="EB17" s="335"/>
      <c r="EC17" s="335"/>
      <c r="ED17" s="335"/>
      <c r="EE17" s="336"/>
      <c r="EF17" s="27"/>
      <c r="EH17" s="43"/>
      <c r="EI17" s="1"/>
      <c r="EJ17" s="1"/>
      <c r="EK17" s="1"/>
      <c r="EL17" s="1"/>
      <c r="EM17" s="1"/>
      <c r="EN17" s="102"/>
      <c r="EO17" s="1"/>
    </row>
    <row r="18" spans="1:164" customFormat="1" ht="18.75" customHeight="1">
      <c r="B18" s="2"/>
      <c r="C18" s="22"/>
      <c r="D18" s="539" t="s">
        <v>42</v>
      </c>
      <c r="E18" s="539"/>
      <c r="F18" s="539"/>
      <c r="G18" s="539"/>
      <c r="H18" s="539"/>
      <c r="I18" s="539"/>
      <c r="J18" s="539"/>
      <c r="K18" s="539"/>
      <c r="L18" s="539"/>
      <c r="M18" s="539"/>
      <c r="N18" s="539"/>
      <c r="O18" s="539"/>
      <c r="P18" s="539"/>
      <c r="Q18" s="539"/>
      <c r="R18" s="539"/>
      <c r="S18" s="539"/>
      <c r="T18" s="512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4"/>
      <c r="AF18" s="515" t="s">
        <v>25</v>
      </c>
      <c r="AG18" s="516"/>
      <c r="AH18" s="517"/>
      <c r="AI18" s="518"/>
      <c r="AJ18" s="519"/>
      <c r="AK18" s="511"/>
      <c r="AL18" s="511"/>
      <c r="AM18" s="511"/>
      <c r="AN18" s="511"/>
      <c r="AO18" s="511"/>
      <c r="AP18" s="511"/>
      <c r="AQ18" s="511"/>
      <c r="AR18" s="511"/>
      <c r="AS18" s="511"/>
      <c r="AT18" s="511"/>
      <c r="AU18" s="511"/>
      <c r="AV18" s="511"/>
      <c r="AW18" s="511"/>
      <c r="AX18" s="511"/>
      <c r="AY18" s="511"/>
      <c r="AZ18" s="511"/>
      <c r="BA18" s="511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32"/>
      <c r="BR18" s="32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5"/>
      <c r="CM18" s="25"/>
      <c r="CN18" s="25"/>
      <c r="CO18" s="25"/>
      <c r="CP18" s="25"/>
      <c r="CQ18" s="554" t="s">
        <v>92</v>
      </c>
      <c r="CR18" s="554"/>
      <c r="CS18" s="554"/>
      <c r="CT18" s="554"/>
      <c r="CU18" s="554"/>
      <c r="CV18" s="554"/>
      <c r="CW18" s="554"/>
      <c r="CX18" s="554"/>
      <c r="CY18" s="554"/>
      <c r="CZ18" s="554"/>
      <c r="DA18" s="554"/>
      <c r="DB18" s="554"/>
      <c r="DC18" s="554"/>
      <c r="DD18" s="554"/>
      <c r="DE18" s="554"/>
      <c r="DF18" s="554"/>
      <c r="DG18" s="554"/>
      <c r="DH18" s="554"/>
      <c r="DI18" s="554"/>
      <c r="DJ18" s="554"/>
      <c r="DK18" s="331" t="str">
        <f>IF(DK13="","",ROUNDDOWN(SUM(DK13:DX17),0))</f>
        <v/>
      </c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3"/>
      <c r="DY18" s="26"/>
      <c r="DZ18" s="26"/>
      <c r="EA18" s="26"/>
      <c r="EB18" s="26"/>
      <c r="EC18" s="26"/>
      <c r="ED18" s="26"/>
      <c r="EE18" s="26"/>
      <c r="EF18" s="27"/>
      <c r="EH18" s="43"/>
      <c r="EI18" s="1"/>
      <c r="EJ18" s="1"/>
      <c r="EK18" s="1"/>
      <c r="EL18" s="1"/>
      <c r="EM18" s="1"/>
      <c r="EN18" s="102"/>
      <c r="EO18" s="1"/>
    </row>
    <row r="19" spans="1:164" customFormat="1" ht="18.75" customHeight="1">
      <c r="B19" s="2"/>
      <c r="C19" s="22"/>
      <c r="D19" s="539" t="s">
        <v>30</v>
      </c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570">
        <f>IF($EN$8=4,"単価契約",SUM(AK15:BA18))</f>
        <v>0</v>
      </c>
      <c r="AL19" s="570"/>
      <c r="AM19" s="570"/>
      <c r="AN19" s="570"/>
      <c r="AO19" s="570"/>
      <c r="AP19" s="570"/>
      <c r="AQ19" s="570"/>
      <c r="AR19" s="570"/>
      <c r="AS19" s="570"/>
      <c r="AT19" s="570"/>
      <c r="AU19" s="570"/>
      <c r="AV19" s="570"/>
      <c r="AW19" s="570"/>
      <c r="AX19" s="570"/>
      <c r="AY19" s="570"/>
      <c r="AZ19" s="570"/>
      <c r="BA19" s="570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5"/>
      <c r="BR19" s="25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5"/>
      <c r="CM19" s="25"/>
      <c r="CN19" s="25"/>
      <c r="CO19" s="25"/>
      <c r="CP19" s="25"/>
      <c r="CQ19" s="25"/>
      <c r="CR19" s="25"/>
      <c r="CS19" s="40"/>
      <c r="CT19" s="23"/>
      <c r="CU19" s="23"/>
      <c r="CV19" s="23"/>
      <c r="CW19" s="23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7"/>
      <c r="EH19" s="43"/>
      <c r="EI19" s="1"/>
      <c r="EJ19" s="1"/>
      <c r="EK19" s="1"/>
      <c r="EL19" s="1"/>
      <c r="EM19" s="1"/>
      <c r="EN19" s="102"/>
      <c r="EO19" s="1"/>
      <c r="EP19" s="1"/>
      <c r="EQ19" s="1"/>
      <c r="ER19" s="1"/>
    </row>
    <row r="20" spans="1:164" customFormat="1" ht="18.75" customHeight="1">
      <c r="B20" s="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3"/>
      <c r="BR20" s="23"/>
      <c r="BS20" s="32"/>
      <c r="BT20" s="32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5"/>
      <c r="CM20" s="25"/>
      <c r="CN20" s="25"/>
      <c r="CO20" s="25"/>
      <c r="CP20" s="25"/>
      <c r="CQ20" s="25" t="s">
        <v>91</v>
      </c>
      <c r="CR20" s="25"/>
      <c r="CS20" s="40"/>
      <c r="CT20" s="23"/>
      <c r="CU20" s="23"/>
      <c r="CV20" s="23"/>
      <c r="CW20" s="23"/>
      <c r="CX20" s="26"/>
      <c r="CY20" s="26"/>
      <c r="CZ20" s="26"/>
      <c r="DA20" s="26"/>
      <c r="DB20" s="26"/>
      <c r="DC20" s="26"/>
      <c r="DD20" s="26"/>
      <c r="DE20" s="26"/>
      <c r="DF20" s="26"/>
      <c r="DG20" s="25"/>
      <c r="DH20" s="25"/>
      <c r="DI20" s="40"/>
      <c r="DJ20" s="23"/>
      <c r="DK20" s="23"/>
      <c r="DL20" s="23"/>
      <c r="DM20" s="23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32"/>
      <c r="EA20" s="26"/>
      <c r="EB20" s="26"/>
      <c r="EC20" s="26"/>
      <c r="ED20" s="26"/>
      <c r="EE20" s="26"/>
      <c r="EF20" s="27"/>
      <c r="EH20" s="43"/>
      <c r="EI20" s="1"/>
      <c r="EJ20" s="1"/>
      <c r="EK20" s="1"/>
      <c r="EL20" s="1"/>
      <c r="EM20" s="1"/>
      <c r="EN20" s="102"/>
      <c r="EO20" s="1"/>
    </row>
    <row r="21" spans="1:164" customFormat="1" ht="18.75" customHeight="1">
      <c r="B21" s="2"/>
      <c r="C21" s="22"/>
      <c r="D21" s="30" t="s">
        <v>95</v>
      </c>
      <c r="E21" s="24"/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34"/>
      <c r="BC21" s="34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32"/>
      <c r="BV21" s="32"/>
      <c r="BW21" s="32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523" t="s">
        <v>85</v>
      </c>
      <c r="CR21" s="523"/>
      <c r="CS21" s="524"/>
      <c r="CT21" s="524"/>
      <c r="CU21" s="524"/>
      <c r="CV21" s="524"/>
      <c r="CW21" s="525"/>
      <c r="CX21" s="552" t="s">
        <v>88</v>
      </c>
      <c r="CY21" s="552"/>
      <c r="CZ21" s="552"/>
      <c r="DA21" s="552"/>
      <c r="DB21" s="552"/>
      <c r="DC21" s="552"/>
      <c r="DD21" s="552"/>
      <c r="DE21" s="552"/>
      <c r="DF21" s="552"/>
      <c r="DG21" s="552"/>
      <c r="DH21" s="552"/>
      <c r="DI21" s="552"/>
      <c r="DJ21" s="552"/>
      <c r="DK21" s="328" t="s">
        <v>90</v>
      </c>
      <c r="DL21" s="329"/>
      <c r="DM21" s="329"/>
      <c r="DN21" s="329"/>
      <c r="DO21" s="329"/>
      <c r="DP21" s="329"/>
      <c r="DQ21" s="329"/>
      <c r="DR21" s="329"/>
      <c r="DS21" s="329"/>
      <c r="DT21" s="329"/>
      <c r="DU21" s="329"/>
      <c r="DV21" s="329"/>
      <c r="DW21" s="329"/>
      <c r="DX21" s="330"/>
      <c r="DY21" s="26"/>
      <c r="DZ21" s="26"/>
      <c r="EA21" s="26"/>
      <c r="EB21" s="26"/>
      <c r="EC21" s="26"/>
      <c r="ED21" s="26"/>
      <c r="EE21" s="26"/>
      <c r="EF21" s="33"/>
      <c r="EG21" s="1"/>
      <c r="EH21" s="43"/>
      <c r="EI21" s="1"/>
      <c r="EJ21" s="1"/>
      <c r="EK21" s="1"/>
      <c r="EL21" s="1"/>
      <c r="EM21" s="1"/>
      <c r="EN21" s="102"/>
      <c r="EO21" s="1"/>
    </row>
    <row r="22" spans="1:164" customFormat="1" ht="18.75" customHeight="1">
      <c r="B22" s="2"/>
      <c r="C22" s="22"/>
      <c r="D22" s="539" t="str">
        <f>IF($EN$8=4,"当　 月　 請　 求　 額","出　 来　 高　 累　 計")</f>
        <v>出　 来　 高　 累　 計</v>
      </c>
      <c r="E22" s="539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539"/>
      <c r="AG22" s="539"/>
      <c r="AH22" s="539"/>
      <c r="AI22" s="539"/>
      <c r="AJ22" s="539"/>
      <c r="AK22" s="504"/>
      <c r="AL22" s="504"/>
      <c r="AM22" s="504"/>
      <c r="AN22" s="504"/>
      <c r="AO22" s="504"/>
      <c r="AP22" s="504"/>
      <c r="AQ22" s="504"/>
      <c r="AR22" s="504"/>
      <c r="AS22" s="504"/>
      <c r="AT22" s="504"/>
      <c r="AU22" s="504"/>
      <c r="AV22" s="504"/>
      <c r="AW22" s="504"/>
      <c r="AX22" s="504"/>
      <c r="AY22" s="504"/>
      <c r="AZ22" s="504"/>
      <c r="BA22" s="504"/>
      <c r="BB22" s="35" t="s">
        <v>47</v>
      </c>
      <c r="BC22" s="36"/>
      <c r="BD22" s="25"/>
      <c r="BE22" s="25"/>
      <c r="BF22" s="25"/>
      <c r="BG22" s="25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5"/>
      <c r="BW22" s="25"/>
      <c r="BX22" s="25"/>
      <c r="BY22" s="25"/>
      <c r="BZ22" s="25"/>
      <c r="CA22" s="40"/>
      <c r="CB22" s="25"/>
      <c r="CC22" s="25"/>
      <c r="CD22" s="25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526">
        <v>0.1</v>
      </c>
      <c r="CR22" s="527"/>
      <c r="CS22" s="528"/>
      <c r="CT22" s="528"/>
      <c r="CU22" s="528"/>
      <c r="CV22" s="528"/>
      <c r="CW22" s="528"/>
      <c r="CX22" s="553" t="str">
        <f>IF(IFERROR(MATCH(0.1,DY13:DY17,0),"")="","",SUMIF($DY$13:$EE$17,"10%",$DK$13:$DX$17))</f>
        <v/>
      </c>
      <c r="CY22" s="553"/>
      <c r="CZ22" s="553"/>
      <c r="DA22" s="553"/>
      <c r="DB22" s="553"/>
      <c r="DC22" s="553"/>
      <c r="DD22" s="553"/>
      <c r="DE22" s="553"/>
      <c r="DF22" s="553"/>
      <c r="DG22" s="553"/>
      <c r="DH22" s="553"/>
      <c r="DI22" s="553"/>
      <c r="DJ22" s="553"/>
      <c r="DK22" s="325" t="str">
        <f>IF(CX22="","",ROUND(CX22*0.1,0))</f>
        <v/>
      </c>
      <c r="DL22" s="326"/>
      <c r="DM22" s="326"/>
      <c r="DN22" s="326"/>
      <c r="DO22" s="326"/>
      <c r="DP22" s="326"/>
      <c r="DQ22" s="326"/>
      <c r="DR22" s="326"/>
      <c r="DS22" s="326"/>
      <c r="DT22" s="326"/>
      <c r="DU22" s="326"/>
      <c r="DV22" s="326"/>
      <c r="DW22" s="326"/>
      <c r="DX22" s="327"/>
      <c r="DY22" s="32"/>
      <c r="DZ22" s="32"/>
      <c r="EA22" s="32"/>
      <c r="EB22" s="32"/>
      <c r="EC22" s="32"/>
      <c r="ED22" s="32"/>
      <c r="EE22" s="32"/>
      <c r="EF22" s="27"/>
      <c r="EH22" s="62"/>
      <c r="EN22" s="106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86">
        <v>14114000</v>
      </c>
      <c r="FA22" s="86"/>
      <c r="FB22" s="86"/>
      <c r="FC22" s="86"/>
      <c r="FD22" s="86"/>
      <c r="FE22" s="86"/>
      <c r="FF22" s="86"/>
      <c r="FG22" s="86"/>
      <c r="FH22" s="86"/>
    </row>
    <row r="23" spans="1:164" customFormat="1" ht="18.75" customHeight="1">
      <c r="B23" s="2"/>
      <c r="C23" s="22"/>
      <c r="D23" s="539" t="str">
        <f>IF($EN$8=4,"","前 回 迄 支 払 累 計")</f>
        <v>前 回 迄 支 払 累 計</v>
      </c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04"/>
      <c r="AL23" s="504"/>
      <c r="AM23" s="504"/>
      <c r="AN23" s="504"/>
      <c r="AO23" s="504"/>
      <c r="AP23" s="504"/>
      <c r="AQ23" s="504"/>
      <c r="AR23" s="504"/>
      <c r="AS23" s="504"/>
      <c r="AT23" s="504"/>
      <c r="AU23" s="504"/>
      <c r="AV23" s="504"/>
      <c r="AW23" s="504"/>
      <c r="AX23" s="504"/>
      <c r="AY23" s="504"/>
      <c r="AZ23" s="504"/>
      <c r="BA23" s="504"/>
      <c r="BB23" s="35" t="s">
        <v>48</v>
      </c>
      <c r="BC23" s="36"/>
      <c r="BD23" s="25"/>
      <c r="BE23" s="25"/>
      <c r="BF23" s="25"/>
      <c r="BG23" s="25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64"/>
      <c r="BS23" s="25"/>
      <c r="BT23" s="25"/>
      <c r="BU23" s="25"/>
      <c r="BV23" s="25"/>
      <c r="BW23" s="25"/>
      <c r="BX23" s="26"/>
      <c r="BY23" s="26"/>
      <c r="BZ23" s="26"/>
      <c r="CA23" s="26"/>
      <c r="CB23" s="26"/>
      <c r="CC23" s="26"/>
      <c r="CD23" s="26"/>
      <c r="CE23" s="23"/>
      <c r="CF23" s="23"/>
      <c r="CG23" s="23"/>
      <c r="CH23" s="23"/>
      <c r="CI23" s="32"/>
      <c r="CJ23" s="32"/>
      <c r="CK23" s="32"/>
      <c r="CL23" s="32"/>
      <c r="CM23" s="32"/>
      <c r="CN23" s="32"/>
      <c r="CO23" s="32"/>
      <c r="CP23" s="32"/>
      <c r="CQ23" s="526">
        <v>0.08</v>
      </c>
      <c r="CR23" s="527"/>
      <c r="CS23" s="528"/>
      <c r="CT23" s="528"/>
      <c r="CU23" s="528"/>
      <c r="CV23" s="528"/>
      <c r="CW23" s="528"/>
      <c r="CX23" s="553" t="str">
        <f>IF(IFERROR(MATCH(0.08,DY13:DY17,0),"")="","",SUMIF($DY$13:$EE$17,"8%",$DK$13:$DX$17))</f>
        <v/>
      </c>
      <c r="CY23" s="553"/>
      <c r="CZ23" s="553"/>
      <c r="DA23" s="553"/>
      <c r="DB23" s="553"/>
      <c r="DC23" s="553"/>
      <c r="DD23" s="553"/>
      <c r="DE23" s="553"/>
      <c r="DF23" s="553"/>
      <c r="DG23" s="553"/>
      <c r="DH23" s="553"/>
      <c r="DI23" s="553"/>
      <c r="DJ23" s="553"/>
      <c r="DK23" s="325" t="str">
        <f>IF(CX23="","",ROUND(CX23*0.08,0))</f>
        <v/>
      </c>
      <c r="DL23" s="326"/>
      <c r="DM23" s="326"/>
      <c r="DN23" s="326"/>
      <c r="DO23" s="326"/>
      <c r="DP23" s="326"/>
      <c r="DQ23" s="326"/>
      <c r="DR23" s="326"/>
      <c r="DS23" s="326"/>
      <c r="DT23" s="326"/>
      <c r="DU23" s="326"/>
      <c r="DV23" s="326"/>
      <c r="DW23" s="326"/>
      <c r="DX23" s="327"/>
      <c r="DY23" s="26"/>
      <c r="DZ23" s="26"/>
      <c r="EA23" s="26"/>
      <c r="EB23" s="26"/>
      <c r="EC23" s="26"/>
      <c r="ED23" s="26"/>
      <c r="EE23" s="25"/>
      <c r="EF23" s="27"/>
      <c r="EH23" s="42"/>
      <c r="EL23" s="1"/>
      <c r="EM23" s="1"/>
      <c r="EN23" s="102"/>
      <c r="EO23" s="1"/>
      <c r="EP23" s="1"/>
      <c r="EQ23" s="1"/>
      <c r="ER23" s="1"/>
      <c r="ES23" s="1"/>
      <c r="ET23" s="1"/>
      <c r="EU23" s="68"/>
      <c r="EV23" s="68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</row>
    <row r="24" spans="1:164" customFormat="1" ht="18.75" customHeight="1">
      <c r="B24" s="2"/>
      <c r="C24" s="22"/>
      <c r="D24" s="540" t="s">
        <v>32</v>
      </c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  <c r="AK24" s="505" t="str">
        <f>IF(AK22="","",IF($EN$8&lt;3,AK22-AK23,AK22))</f>
        <v/>
      </c>
      <c r="AL24" s="505"/>
      <c r="AM24" s="505"/>
      <c r="AN24" s="505"/>
      <c r="AO24" s="505"/>
      <c r="AP24" s="505"/>
      <c r="AQ24" s="505"/>
      <c r="AR24" s="505"/>
      <c r="AS24" s="505"/>
      <c r="AT24" s="505"/>
      <c r="AU24" s="505"/>
      <c r="AV24" s="505"/>
      <c r="AW24" s="505"/>
      <c r="AX24" s="505"/>
      <c r="AY24" s="505"/>
      <c r="AZ24" s="505"/>
      <c r="BA24" s="505"/>
      <c r="BB24" s="35" t="s">
        <v>34</v>
      </c>
      <c r="BC24" s="36"/>
      <c r="BD24" s="25"/>
      <c r="BE24" s="25"/>
      <c r="BF24" s="25"/>
      <c r="BG24" s="25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5"/>
      <c r="BW24" s="25"/>
      <c r="BX24" s="25"/>
      <c r="BY24" s="25"/>
      <c r="BZ24" s="25"/>
      <c r="CA24" s="40"/>
      <c r="CB24" s="25"/>
      <c r="CC24" s="25"/>
      <c r="CD24" s="25"/>
      <c r="CE24" s="23"/>
      <c r="CF24" s="23"/>
      <c r="CG24" s="23"/>
      <c r="CH24" s="23"/>
      <c r="CI24" s="32"/>
      <c r="CJ24" s="32"/>
      <c r="CK24" s="32"/>
      <c r="CL24" s="32"/>
      <c r="CM24" s="32"/>
      <c r="CN24" s="32"/>
      <c r="CO24" s="32"/>
      <c r="CP24" s="32"/>
      <c r="CQ24" s="527" t="s">
        <v>86</v>
      </c>
      <c r="CR24" s="527"/>
      <c r="CS24" s="528"/>
      <c r="CT24" s="528"/>
      <c r="CU24" s="528"/>
      <c r="CV24" s="528"/>
      <c r="CW24" s="528"/>
      <c r="CX24" s="553" t="str">
        <f>IF(IFERROR(MATCH("非課税",DY13:DY17,0),"")="","",SUMIF($DY$13:$EE$17,"非課税",$DK$13:$DX$17))</f>
        <v/>
      </c>
      <c r="CY24" s="553"/>
      <c r="CZ24" s="553"/>
      <c r="DA24" s="553"/>
      <c r="DB24" s="553"/>
      <c r="DC24" s="553"/>
      <c r="DD24" s="553"/>
      <c r="DE24" s="553"/>
      <c r="DF24" s="553"/>
      <c r="DG24" s="553"/>
      <c r="DH24" s="553"/>
      <c r="DI24" s="553"/>
      <c r="DJ24" s="553"/>
      <c r="DK24" s="494" t="str">
        <f>IF(CX24="","",0)</f>
        <v/>
      </c>
      <c r="DL24" s="495"/>
      <c r="DM24" s="495"/>
      <c r="DN24" s="495"/>
      <c r="DO24" s="495"/>
      <c r="DP24" s="495"/>
      <c r="DQ24" s="495"/>
      <c r="DR24" s="495"/>
      <c r="DS24" s="495"/>
      <c r="DT24" s="495"/>
      <c r="DU24" s="495"/>
      <c r="DV24" s="495"/>
      <c r="DW24" s="495"/>
      <c r="DX24" s="496"/>
      <c r="DY24" s="25"/>
      <c r="DZ24" s="25"/>
      <c r="EA24" s="25"/>
      <c r="EB24" s="25"/>
      <c r="EC24" s="25"/>
      <c r="ED24" s="25"/>
      <c r="EE24" s="25"/>
      <c r="EF24" s="27"/>
      <c r="EH24" s="42"/>
      <c r="EL24" s="1"/>
      <c r="EM24" s="1"/>
      <c r="EN24" s="102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</row>
    <row r="25" spans="1:164" customFormat="1" ht="18.75" customHeight="1" thickBot="1">
      <c r="B25" s="2"/>
      <c r="C25" s="22"/>
      <c r="D25" s="476" t="s">
        <v>84</v>
      </c>
      <c r="E25" s="477"/>
      <c r="F25" s="477"/>
      <c r="G25" s="477"/>
      <c r="H25" s="477"/>
      <c r="I25" s="477"/>
      <c r="J25" s="477"/>
      <c r="K25" s="477"/>
      <c r="L25" s="477"/>
      <c r="M25" s="477"/>
      <c r="N25" s="478"/>
      <c r="O25" s="479">
        <v>0.1</v>
      </c>
      <c r="P25" s="480"/>
      <c r="Q25" s="480"/>
      <c r="R25" s="480"/>
      <c r="S25" s="480"/>
      <c r="T25" s="480"/>
      <c r="U25" s="480"/>
      <c r="V25" s="480"/>
      <c r="W25" s="480"/>
      <c r="X25" s="480"/>
      <c r="Y25" s="481"/>
      <c r="Z25" s="476" t="s">
        <v>90</v>
      </c>
      <c r="AA25" s="477"/>
      <c r="AB25" s="477"/>
      <c r="AC25" s="477"/>
      <c r="AD25" s="477"/>
      <c r="AE25" s="477"/>
      <c r="AF25" s="477"/>
      <c r="AG25" s="477"/>
      <c r="AH25" s="477"/>
      <c r="AI25" s="477"/>
      <c r="AJ25" s="478"/>
      <c r="AK25" s="482" t="str">
        <f>IF(AK24="","",ROUND(AK24*0.1,0))</f>
        <v/>
      </c>
      <c r="AL25" s="483"/>
      <c r="AM25" s="483"/>
      <c r="AN25" s="483"/>
      <c r="AO25" s="483"/>
      <c r="AP25" s="483"/>
      <c r="AQ25" s="483"/>
      <c r="AR25" s="483"/>
      <c r="AS25" s="483"/>
      <c r="AT25" s="483"/>
      <c r="AU25" s="483"/>
      <c r="AV25" s="483"/>
      <c r="AW25" s="483"/>
      <c r="AX25" s="483"/>
      <c r="AY25" s="483"/>
      <c r="AZ25" s="483"/>
      <c r="BA25" s="484"/>
      <c r="BB25" s="26"/>
      <c r="BC25" s="26"/>
      <c r="BD25" s="26"/>
      <c r="BE25" s="26"/>
      <c r="BF25" s="25"/>
      <c r="BG25" s="25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64"/>
      <c r="BS25" s="25"/>
      <c r="BT25" s="25"/>
      <c r="BU25" s="25"/>
      <c r="BV25" s="25"/>
      <c r="BW25" s="25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5"/>
      <c r="CP25" s="25"/>
      <c r="CQ25" s="25"/>
      <c r="CR25" s="26"/>
      <c r="CS25" s="26"/>
      <c r="CT25" s="26"/>
      <c r="CU25" s="26"/>
      <c r="CV25" s="26"/>
      <c r="CW25" s="26"/>
      <c r="CX25" s="26"/>
      <c r="CY25" s="26"/>
      <c r="CZ25" s="26"/>
      <c r="DA25" s="25"/>
      <c r="DB25" s="26"/>
      <c r="DC25" s="26"/>
      <c r="DD25" s="26"/>
      <c r="DE25" s="26"/>
      <c r="DF25" s="26"/>
      <c r="DG25" s="26"/>
      <c r="DH25" s="26"/>
      <c r="DI25" s="26"/>
      <c r="DJ25" s="26"/>
      <c r="DK25" s="25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5"/>
      <c r="EA25" s="25"/>
      <c r="EB25" s="25"/>
      <c r="EC25" s="25"/>
      <c r="ED25" s="25"/>
      <c r="EE25" s="25"/>
      <c r="EF25" s="27"/>
      <c r="EH25" s="42"/>
      <c r="EL25" s="1"/>
      <c r="EM25" s="1"/>
      <c r="EN25" s="102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</row>
    <row r="26" spans="1:164" customFormat="1" ht="32.25" customHeight="1" thickBot="1">
      <c r="B26" s="2"/>
      <c r="C26" s="22"/>
      <c r="D26" s="537" t="s">
        <v>33</v>
      </c>
      <c r="E26" s="538"/>
      <c r="F26" s="538"/>
      <c r="G26" s="538"/>
      <c r="H26" s="538"/>
      <c r="I26" s="538"/>
      <c r="J26" s="538"/>
      <c r="K26" s="538"/>
      <c r="L26" s="538"/>
      <c r="M26" s="538"/>
      <c r="N26" s="538"/>
      <c r="O26" s="538"/>
      <c r="P26" s="538"/>
      <c r="Q26" s="538"/>
      <c r="R26" s="538"/>
      <c r="S26" s="538"/>
      <c r="T26" s="538"/>
      <c r="U26" s="538"/>
      <c r="V26" s="538"/>
      <c r="W26" s="538"/>
      <c r="X26" s="538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06" t="str">
        <f>IF(AK24="","",AK24+AK25)</f>
        <v/>
      </c>
      <c r="AL26" s="506"/>
      <c r="AM26" s="506"/>
      <c r="AN26" s="506"/>
      <c r="AO26" s="506"/>
      <c r="AP26" s="506"/>
      <c r="AQ26" s="506"/>
      <c r="AR26" s="506"/>
      <c r="AS26" s="506"/>
      <c r="AT26" s="506"/>
      <c r="AU26" s="506"/>
      <c r="AV26" s="506"/>
      <c r="AW26" s="506"/>
      <c r="AX26" s="506"/>
      <c r="AY26" s="506"/>
      <c r="AZ26" s="506"/>
      <c r="BA26" s="507"/>
      <c r="BB26" s="25"/>
      <c r="BC26" s="25"/>
      <c r="BD26" s="25"/>
      <c r="BE26" s="25"/>
      <c r="BF26" s="25"/>
      <c r="BG26" s="25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65"/>
      <c r="BS26" s="25"/>
      <c r="BT26" s="25"/>
      <c r="BU26" s="25"/>
      <c r="BV26" s="25"/>
      <c r="BW26" s="25"/>
      <c r="BX26" s="26"/>
      <c r="BY26" s="26"/>
      <c r="BZ26" s="26"/>
      <c r="CA26" s="26"/>
      <c r="CB26" s="26"/>
      <c r="CC26" s="26"/>
      <c r="CD26" s="26"/>
      <c r="CE26" s="63"/>
      <c r="CF26" s="26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520" t="s">
        <v>87</v>
      </c>
      <c r="CR26" s="521"/>
      <c r="CS26" s="521"/>
      <c r="CT26" s="521"/>
      <c r="CU26" s="521"/>
      <c r="CV26" s="521"/>
      <c r="CW26" s="521"/>
      <c r="CX26" s="521"/>
      <c r="CY26" s="521"/>
      <c r="CZ26" s="521"/>
      <c r="DA26" s="521"/>
      <c r="DB26" s="521"/>
      <c r="DC26" s="521"/>
      <c r="DD26" s="521"/>
      <c r="DE26" s="521"/>
      <c r="DF26" s="521"/>
      <c r="DG26" s="521"/>
      <c r="DH26" s="521"/>
      <c r="DI26" s="521"/>
      <c r="DJ26" s="522"/>
      <c r="DK26" s="491" t="str">
        <f>IF(DK18="","",SUM(CX22:DJ24,DK22:DX23))</f>
        <v/>
      </c>
      <c r="DL26" s="492"/>
      <c r="DM26" s="492"/>
      <c r="DN26" s="492"/>
      <c r="DO26" s="492"/>
      <c r="DP26" s="492"/>
      <c r="DQ26" s="492"/>
      <c r="DR26" s="492"/>
      <c r="DS26" s="492"/>
      <c r="DT26" s="492"/>
      <c r="DU26" s="492"/>
      <c r="DV26" s="492"/>
      <c r="DW26" s="492"/>
      <c r="DX26" s="493"/>
      <c r="DY26" s="25"/>
      <c r="DZ26" s="25"/>
      <c r="EA26" s="25"/>
      <c r="EB26" s="25"/>
      <c r="EC26" s="25"/>
      <c r="ED26" s="25"/>
      <c r="EE26" s="25"/>
      <c r="EF26" s="27"/>
      <c r="EH26" s="42"/>
      <c r="EL26" s="1"/>
      <c r="EM26" s="1"/>
      <c r="EN26" s="102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</row>
    <row r="27" spans="1:164" customFormat="1" ht="8.25" customHeight="1" thickBot="1">
      <c r="B27" s="2"/>
      <c r="C27" s="31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9"/>
      <c r="EG27" s="1"/>
      <c r="EH27" s="43"/>
      <c r="EI27" s="1"/>
      <c r="EJ27" s="1"/>
      <c r="EK27" s="1"/>
      <c r="EL27" s="1"/>
      <c r="EM27" s="1"/>
      <c r="EN27" s="102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</row>
    <row r="28" spans="1:164" customFormat="1" ht="18.75" customHeight="1" thickTop="1">
      <c r="B28" s="4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02"/>
      <c r="EO28" s="43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</row>
    <row r="29" spans="1:164" ht="22.5" customHeight="1">
      <c r="CP29"/>
      <c r="CQ29"/>
      <c r="CR29"/>
    </row>
    <row r="30" spans="1:164" ht="12" customHeight="1">
      <c r="B30" s="75"/>
      <c r="AP30" s="318" t="s">
        <v>62</v>
      </c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71"/>
      <c r="BP30" s="71"/>
      <c r="BQ30" s="71"/>
      <c r="BT30" s="71"/>
      <c r="BU30" s="71"/>
      <c r="CY30" s="74" t="s">
        <v>44</v>
      </c>
      <c r="CZ30" s="74"/>
      <c r="DA30" s="74"/>
      <c r="DB30" s="74"/>
      <c r="DC30" s="74"/>
      <c r="DD30" s="74"/>
      <c r="DE30" s="74"/>
      <c r="DF30" s="74"/>
      <c r="EO30" s="1"/>
    </row>
    <row r="31" spans="1:164" ht="6.75" customHeight="1">
      <c r="B31" s="1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71"/>
      <c r="BP31" s="71"/>
      <c r="BQ31" s="71"/>
      <c r="BT31" s="71"/>
      <c r="DD31" s="74"/>
      <c r="DE31" s="74"/>
      <c r="DF31" s="74"/>
      <c r="DG31" s="74"/>
      <c r="DH31" s="74"/>
      <c r="DI31" s="74"/>
      <c r="DJ31" s="74"/>
      <c r="EO31" s="1"/>
    </row>
    <row r="32" spans="1:164" ht="8.25" customHeight="1">
      <c r="A32" s="319" t="s">
        <v>73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CM32" s="320" t="str">
        <f>IF($T$6="","",$T$6)</f>
        <v/>
      </c>
      <c r="CN32" s="320"/>
      <c r="CO32" s="320"/>
      <c r="CP32" s="320"/>
      <c r="CQ32" s="320"/>
      <c r="CR32" s="320"/>
      <c r="CS32" s="322" t="s">
        <v>3</v>
      </c>
      <c r="CT32" s="322"/>
      <c r="CU32" s="320" t="str">
        <f>IF($AD$6="","",$AD$6)</f>
        <v/>
      </c>
      <c r="CV32" s="320"/>
      <c r="CW32" s="320"/>
      <c r="CX32" s="322" t="s">
        <v>4</v>
      </c>
      <c r="CY32" s="322"/>
      <c r="CZ32" s="320" t="str">
        <f>IF($AK$6="","",$AK$6)</f>
        <v/>
      </c>
      <c r="DA32" s="320"/>
      <c r="DB32" s="320"/>
      <c r="DC32" s="234" t="s">
        <v>5</v>
      </c>
      <c r="DD32" s="234"/>
      <c r="DE32" s="4"/>
      <c r="EO32" s="1"/>
    </row>
    <row r="33" spans="1:145" ht="8.25" customHeight="1">
      <c r="A33" s="319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H33" s="16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CM33" s="320"/>
      <c r="CN33" s="320"/>
      <c r="CO33" s="320"/>
      <c r="CP33" s="320"/>
      <c r="CQ33" s="320"/>
      <c r="CR33" s="320"/>
      <c r="CS33" s="322"/>
      <c r="CT33" s="322"/>
      <c r="CU33" s="320"/>
      <c r="CV33" s="320"/>
      <c r="CW33" s="320"/>
      <c r="CX33" s="322"/>
      <c r="CY33" s="322"/>
      <c r="CZ33" s="320"/>
      <c r="DA33" s="320"/>
      <c r="DB33" s="320"/>
      <c r="DC33" s="234"/>
      <c r="DD33" s="234"/>
      <c r="DE33" s="4"/>
      <c r="EO33" s="1"/>
    </row>
    <row r="34" spans="1:145" ht="8.25" customHeight="1">
      <c r="A34" s="319"/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CM34" s="321"/>
      <c r="CN34" s="321"/>
      <c r="CO34" s="321"/>
      <c r="CP34" s="321"/>
      <c r="CQ34" s="321"/>
      <c r="CR34" s="321"/>
      <c r="CS34" s="323"/>
      <c r="CT34" s="323"/>
      <c r="CU34" s="321"/>
      <c r="CV34" s="321"/>
      <c r="CW34" s="321"/>
      <c r="CX34" s="323"/>
      <c r="CY34" s="323"/>
      <c r="CZ34" s="321"/>
      <c r="DA34" s="321"/>
      <c r="DB34" s="321"/>
      <c r="DC34" s="324"/>
      <c r="DD34" s="324"/>
      <c r="DE34" s="79"/>
    </row>
    <row r="35" spans="1:145" ht="8.25" customHeight="1">
      <c r="B35" s="1"/>
    </row>
    <row r="36" spans="1:145" ht="7.5" customHeight="1">
      <c r="B36" s="1"/>
    </row>
    <row r="37" spans="1:145" ht="7.5" customHeight="1" thickBot="1">
      <c r="B37" s="304" t="s">
        <v>65</v>
      </c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</row>
    <row r="38" spans="1:145" ht="7.5" customHeight="1"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AL38" s="438" t="s">
        <v>2</v>
      </c>
      <c r="AM38" s="439"/>
      <c r="AN38" s="439"/>
      <c r="AO38" s="439"/>
      <c r="AP38" s="439"/>
      <c r="AQ38" s="440"/>
      <c r="AR38" s="461">
        <v>2</v>
      </c>
      <c r="AS38" s="462"/>
      <c r="AT38" s="462">
        <v>0</v>
      </c>
      <c r="AU38" s="462"/>
      <c r="AV38" s="417"/>
      <c r="AW38" s="417"/>
      <c r="AX38" s="467"/>
      <c r="AY38" s="468"/>
      <c r="AZ38" s="468"/>
      <c r="BA38" s="473"/>
      <c r="BB38" s="467"/>
      <c r="BC38" s="468"/>
      <c r="BD38" s="468"/>
      <c r="BE38" s="473"/>
      <c r="BF38" s="417"/>
      <c r="BG38" s="417"/>
      <c r="BH38" s="417"/>
      <c r="BI38" s="417"/>
      <c r="BJ38" s="417"/>
      <c r="BK38" s="420"/>
      <c r="BP38" s="404" t="s">
        <v>7</v>
      </c>
      <c r="BQ38" s="405"/>
      <c r="BR38" s="405"/>
      <c r="BS38" s="405"/>
      <c r="BT38" s="405"/>
      <c r="BU38" s="406"/>
      <c r="BV38" s="450" t="str">
        <f>IF(貴社情報!$I$5="","",LEFT(貴社情報!$I$5,1))</f>
        <v/>
      </c>
      <c r="BW38" s="451"/>
      <c r="BX38" s="454" t="str">
        <f>IF(貴社情報!$I$5="","",RIGHT(LEFT(貴社情報!$I$5,2),1))</f>
        <v/>
      </c>
      <c r="BY38" s="455"/>
      <c r="BZ38" s="454" t="str">
        <f>IF(貴社情報!$I$5="","",RIGHT(LEFT(貴社情報!$I$5,3),1))</f>
        <v/>
      </c>
      <c r="CA38" s="455"/>
      <c r="CB38" s="454" t="str">
        <f>IF(貴社情報!$I$5="","",RIGHT(LEFT(貴社情報!$I$5,4),1))</f>
        <v/>
      </c>
      <c r="CC38" s="455"/>
      <c r="CD38" s="454" t="str">
        <f>IF(貴社情報!$I$5="","",RIGHT(LEFT(貴社情報!$I$5,5),1))</f>
        <v/>
      </c>
      <c r="CE38" s="455"/>
      <c r="CF38" s="454" t="str">
        <f>IF(貴社情報!$I$5="","",RIGHT(LEFT(貴社情報!$I$5,6),1))</f>
        <v/>
      </c>
      <c r="CG38" s="458"/>
    </row>
    <row r="39" spans="1:145" ht="7.5" customHeight="1">
      <c r="B39" s="1"/>
      <c r="C39" s="75"/>
      <c r="AL39" s="441"/>
      <c r="AM39" s="442"/>
      <c r="AN39" s="442"/>
      <c r="AO39" s="442"/>
      <c r="AP39" s="442"/>
      <c r="AQ39" s="443"/>
      <c r="AR39" s="463"/>
      <c r="AS39" s="464"/>
      <c r="AT39" s="464"/>
      <c r="AU39" s="464"/>
      <c r="AV39" s="418"/>
      <c r="AW39" s="418"/>
      <c r="AX39" s="469"/>
      <c r="AY39" s="470"/>
      <c r="AZ39" s="470"/>
      <c r="BA39" s="474"/>
      <c r="BB39" s="469"/>
      <c r="BC39" s="470"/>
      <c r="BD39" s="470"/>
      <c r="BE39" s="474"/>
      <c r="BF39" s="418"/>
      <c r="BG39" s="418"/>
      <c r="BH39" s="418"/>
      <c r="BI39" s="418"/>
      <c r="BJ39" s="418"/>
      <c r="BK39" s="421"/>
      <c r="BP39" s="407"/>
      <c r="BQ39" s="288"/>
      <c r="BR39" s="288"/>
      <c r="BS39" s="288"/>
      <c r="BT39" s="288"/>
      <c r="BU39" s="289"/>
      <c r="BV39" s="293"/>
      <c r="BW39" s="294"/>
      <c r="BX39" s="297"/>
      <c r="BY39" s="298"/>
      <c r="BZ39" s="297"/>
      <c r="CA39" s="298"/>
      <c r="CB39" s="297"/>
      <c r="CC39" s="298"/>
      <c r="CD39" s="297"/>
      <c r="CE39" s="298"/>
      <c r="CF39" s="297"/>
      <c r="CG39" s="459"/>
    </row>
    <row r="40" spans="1:145" ht="7.5" customHeight="1" thickBot="1">
      <c r="A40" s="4"/>
      <c r="B40" s="110"/>
      <c r="C40" s="4"/>
      <c r="D40" s="4"/>
      <c r="E40" s="4"/>
      <c r="F40" s="4"/>
      <c r="G40" s="4"/>
      <c r="H40" s="4"/>
      <c r="I40" s="4"/>
      <c r="J40" s="4"/>
      <c r="K40" s="4"/>
      <c r="L40" s="4"/>
      <c r="M40" s="311" t="str">
        <f>IF($AX$80="","",$AX$80)</f>
        <v/>
      </c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3" t="s">
        <v>82</v>
      </c>
      <c r="AD40" s="313"/>
      <c r="AE40" s="313"/>
      <c r="AF40" s="313"/>
      <c r="AL40" s="444"/>
      <c r="AM40" s="445"/>
      <c r="AN40" s="445"/>
      <c r="AO40" s="445"/>
      <c r="AP40" s="445"/>
      <c r="AQ40" s="446"/>
      <c r="AR40" s="465"/>
      <c r="AS40" s="466"/>
      <c r="AT40" s="466"/>
      <c r="AU40" s="466"/>
      <c r="AV40" s="419"/>
      <c r="AW40" s="419"/>
      <c r="AX40" s="471"/>
      <c r="AY40" s="472"/>
      <c r="AZ40" s="472"/>
      <c r="BA40" s="475"/>
      <c r="BB40" s="471"/>
      <c r="BC40" s="472"/>
      <c r="BD40" s="472"/>
      <c r="BE40" s="475"/>
      <c r="BF40" s="419"/>
      <c r="BG40" s="419"/>
      <c r="BH40" s="419"/>
      <c r="BI40" s="419"/>
      <c r="BJ40" s="419"/>
      <c r="BK40" s="422"/>
      <c r="BP40" s="408"/>
      <c r="BQ40" s="409"/>
      <c r="BR40" s="409"/>
      <c r="BS40" s="409"/>
      <c r="BT40" s="409"/>
      <c r="BU40" s="410"/>
      <c r="BV40" s="452"/>
      <c r="BW40" s="453"/>
      <c r="BX40" s="456"/>
      <c r="BY40" s="457"/>
      <c r="BZ40" s="456"/>
      <c r="CA40" s="457"/>
      <c r="CB40" s="456"/>
      <c r="CC40" s="457"/>
      <c r="CD40" s="456"/>
      <c r="CE40" s="457"/>
      <c r="CF40" s="456"/>
      <c r="CG40" s="460"/>
    </row>
    <row r="41" spans="1:145" ht="7.5" customHeight="1" thickBot="1">
      <c r="A41" s="4"/>
      <c r="B41" s="233" t="s">
        <v>67</v>
      </c>
      <c r="C41" s="234"/>
      <c r="D41" s="234"/>
      <c r="E41" s="234"/>
      <c r="F41" s="234"/>
      <c r="G41" s="234"/>
      <c r="H41" s="234"/>
      <c r="I41" s="234"/>
      <c r="J41" s="234"/>
      <c r="K41" s="234"/>
      <c r="L41" s="72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3"/>
      <c r="AD41" s="313"/>
      <c r="AE41" s="313"/>
      <c r="AF41" s="313"/>
    </row>
    <row r="42" spans="1:145" ht="7.5" customHeight="1">
      <c r="A42" s="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72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3"/>
      <c r="AD42" s="313"/>
      <c r="AE42" s="313"/>
      <c r="AF42" s="313"/>
      <c r="AL42" s="404" t="s">
        <v>23</v>
      </c>
      <c r="AM42" s="405"/>
      <c r="AN42" s="405"/>
      <c r="AO42" s="405"/>
      <c r="AP42" s="405"/>
      <c r="AQ42" s="406"/>
      <c r="AR42" s="411" t="str">
        <f>IF($EN$8=3,"",IF($T$11="","",LEFT($T$11,1)))</f>
        <v/>
      </c>
      <c r="AS42" s="412"/>
      <c r="AT42" s="412" t="str">
        <f>IF($EN$8=3,"",IF($T$11="","",RIGHT(LEFT($T$11,2),1)))</f>
        <v/>
      </c>
      <c r="AU42" s="412"/>
      <c r="AV42" s="412" t="str">
        <f>IF($EN$8=3,"",IF($T$11="","",RIGHT(LEFT($T$11,3),1)))</f>
        <v/>
      </c>
      <c r="AW42" s="412"/>
      <c r="AX42" s="412" t="str">
        <f>IF($EN$8=3,"",IF($T$11="","",RIGHT(LEFT($T$11,4),1)))</f>
        <v/>
      </c>
      <c r="AY42" s="412"/>
      <c r="AZ42" s="412" t="str">
        <f>IF($EN$8=3,"",IF($T$11="","",RIGHT(LEFT($T$11,5),1)))</f>
        <v/>
      </c>
      <c r="BA42" s="412"/>
      <c r="BB42" s="412" t="str">
        <f>IF($EN$8=3,"",IF($T$11="","",RIGHT(LEFT($T$11,6),1)))</f>
        <v/>
      </c>
      <c r="BC42" s="412"/>
      <c r="BD42" s="412" t="str">
        <f>IF($EN$8=3,"",IF($T$11="","",RIGHT(LEFT($T$11,7),1)))</f>
        <v/>
      </c>
      <c r="BE42" s="412"/>
      <c r="BF42" s="412" t="s">
        <v>6</v>
      </c>
      <c r="BG42" s="412"/>
      <c r="BH42" s="412" t="str">
        <f>IF($EN$8=3,"",IF($AF$11="","",LEFT($AF$11,1)))</f>
        <v/>
      </c>
      <c r="BI42" s="412"/>
      <c r="BJ42" s="412" t="str">
        <f>IF($EN$8=3,"",IF($AF$11="","",RIGHT(LEFT($AF$11,2),1)))</f>
        <v/>
      </c>
      <c r="BK42" s="412"/>
      <c r="BL42" s="412" t="str">
        <f>IF($EN$8=3,"",IF($AF$11="","",RIGHT(LEFT($AF$11,3),1)))</f>
        <v/>
      </c>
      <c r="BM42" s="423"/>
      <c r="BP42" s="305" t="s">
        <v>15</v>
      </c>
      <c r="BQ42" s="306"/>
      <c r="BR42" s="306"/>
      <c r="BS42" s="306"/>
      <c r="BT42" s="309" t="str">
        <f>IF(貴社情報!$I$6="","",貴社情報!$I$6)</f>
        <v/>
      </c>
      <c r="BU42" s="309"/>
      <c r="BV42" s="309"/>
      <c r="BW42" s="309"/>
      <c r="BX42" s="309"/>
      <c r="BY42" s="309"/>
      <c r="BZ42" s="309"/>
      <c r="CA42" s="309"/>
      <c r="CB42" s="309"/>
      <c r="CC42" s="78"/>
      <c r="CD42" s="78"/>
      <c r="CE42" s="78"/>
      <c r="CF42" s="78"/>
      <c r="CG42" s="78"/>
      <c r="CH42" s="78"/>
      <c r="CI42" s="78"/>
      <c r="CJ42" s="78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4"/>
    </row>
    <row r="43" spans="1:145" ht="7.5" customHeight="1">
      <c r="A43" s="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72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3"/>
      <c r="AD43" s="313"/>
      <c r="AE43" s="313"/>
      <c r="AF43" s="313"/>
      <c r="AL43" s="407"/>
      <c r="AM43" s="288"/>
      <c r="AN43" s="288"/>
      <c r="AO43" s="288"/>
      <c r="AP43" s="288"/>
      <c r="AQ43" s="289"/>
      <c r="AR43" s="413"/>
      <c r="AS43" s="414"/>
      <c r="AT43" s="414"/>
      <c r="AU43" s="414"/>
      <c r="AV43" s="414"/>
      <c r="AW43" s="414"/>
      <c r="AX43" s="414"/>
      <c r="AY43" s="414"/>
      <c r="AZ43" s="414"/>
      <c r="BA43" s="414"/>
      <c r="BB43" s="414"/>
      <c r="BC43" s="414"/>
      <c r="BD43" s="414"/>
      <c r="BE43" s="414"/>
      <c r="BF43" s="414"/>
      <c r="BG43" s="414"/>
      <c r="BH43" s="414"/>
      <c r="BI43" s="414"/>
      <c r="BJ43" s="414"/>
      <c r="BK43" s="414"/>
      <c r="BL43" s="414"/>
      <c r="BM43" s="424"/>
      <c r="BN43" s="69"/>
      <c r="BP43" s="307"/>
      <c r="BQ43" s="308"/>
      <c r="BR43" s="308"/>
      <c r="BS43" s="308"/>
      <c r="BT43" s="310"/>
      <c r="BU43" s="310"/>
      <c r="BV43" s="310"/>
      <c r="BW43" s="310"/>
      <c r="BX43" s="310"/>
      <c r="BY43" s="310"/>
      <c r="BZ43" s="310"/>
      <c r="CA43" s="310"/>
      <c r="CB43" s="310"/>
      <c r="CC43" s="85"/>
      <c r="CD43" s="85"/>
      <c r="CE43" s="85"/>
      <c r="CF43" s="85"/>
      <c r="CG43" s="85"/>
      <c r="CH43" s="85"/>
      <c r="CI43" s="85"/>
      <c r="CJ43" s="85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2"/>
    </row>
    <row r="44" spans="1:145" ht="7.5" customHeight="1" thickBot="1">
      <c r="A44" s="4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73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4"/>
      <c r="AD44" s="314"/>
      <c r="AE44" s="314"/>
      <c r="AF44" s="314"/>
      <c r="AL44" s="408"/>
      <c r="AM44" s="409"/>
      <c r="AN44" s="409"/>
      <c r="AO44" s="409"/>
      <c r="AP44" s="409"/>
      <c r="AQ44" s="410"/>
      <c r="AR44" s="415"/>
      <c r="AS44" s="416"/>
      <c r="AT44" s="416"/>
      <c r="AU44" s="416"/>
      <c r="AV44" s="416"/>
      <c r="AW44" s="416"/>
      <c r="AX44" s="416"/>
      <c r="AY44" s="416"/>
      <c r="AZ44" s="416"/>
      <c r="BA44" s="416"/>
      <c r="BB44" s="416"/>
      <c r="BC44" s="416"/>
      <c r="BD44" s="416"/>
      <c r="BE44" s="416"/>
      <c r="BF44" s="416"/>
      <c r="BG44" s="416"/>
      <c r="BH44" s="416"/>
      <c r="BI44" s="416"/>
      <c r="BJ44" s="416"/>
      <c r="BK44" s="416"/>
      <c r="BL44" s="416"/>
      <c r="BM44" s="425"/>
      <c r="BN44" s="68"/>
      <c r="BP44" s="258" t="s">
        <v>16</v>
      </c>
      <c r="BQ44" s="259"/>
      <c r="BR44" s="259"/>
      <c r="BS44" s="259"/>
      <c r="BT44" s="262" t="str">
        <f>IF(貴社情報!$I$7="","",貴社情報!$I$7)</f>
        <v/>
      </c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2"/>
      <c r="DE44" s="264"/>
    </row>
    <row r="45" spans="1:145" ht="7.5" customHeight="1" thickTop="1" thickBot="1">
      <c r="B45" s="1"/>
      <c r="BP45" s="258"/>
      <c r="BQ45" s="259"/>
      <c r="BR45" s="259"/>
      <c r="BS45" s="259"/>
      <c r="BT45" s="262"/>
      <c r="BU45" s="262"/>
      <c r="BV45" s="262"/>
      <c r="BW45" s="262"/>
      <c r="BX45" s="262"/>
      <c r="BY45" s="262"/>
      <c r="BZ45" s="262"/>
      <c r="CA45" s="262"/>
      <c r="CB45" s="262"/>
      <c r="CC45" s="262"/>
      <c r="CD45" s="262"/>
      <c r="CE45" s="262"/>
      <c r="CF45" s="262"/>
      <c r="CG45" s="262"/>
      <c r="CH45" s="262"/>
      <c r="CI45" s="262"/>
      <c r="CJ45" s="262"/>
      <c r="CK45" s="262"/>
      <c r="CL45" s="262"/>
      <c r="CM45" s="262"/>
      <c r="CN45" s="262"/>
      <c r="CO45" s="262"/>
      <c r="CP45" s="262"/>
      <c r="CQ45" s="262"/>
      <c r="CR45" s="262"/>
      <c r="CS45" s="262"/>
      <c r="CT45" s="262"/>
      <c r="CU45" s="262"/>
      <c r="CV45" s="262"/>
      <c r="CW45" s="262"/>
      <c r="CX45" s="262"/>
      <c r="CY45" s="262"/>
      <c r="CZ45" s="262"/>
      <c r="DA45" s="262"/>
      <c r="DB45" s="262"/>
      <c r="DC45" s="262"/>
      <c r="DD45" s="262"/>
      <c r="DE45" s="264"/>
    </row>
    <row r="46" spans="1:145" ht="7.5" customHeight="1">
      <c r="B46" s="1"/>
      <c r="AL46" s="426" t="s">
        <v>63</v>
      </c>
      <c r="AM46" s="427"/>
      <c r="AN46" s="428"/>
      <c r="AO46" s="428"/>
      <c r="AP46" s="428"/>
      <c r="AQ46" s="429"/>
      <c r="AR46" s="411" t="str">
        <f>IF($T$7="","",$T$7)</f>
        <v/>
      </c>
      <c r="AS46" s="412"/>
      <c r="AT46" s="412" t="str">
        <f>IF($V$7="","",$V$7)</f>
        <v/>
      </c>
      <c r="AU46" s="412"/>
      <c r="AV46" s="412" t="str">
        <f>IF($X$7="","",$X$7)</f>
        <v/>
      </c>
      <c r="AW46" s="423"/>
      <c r="AZ46" s="404" t="s">
        <v>24</v>
      </c>
      <c r="BA46" s="405"/>
      <c r="BB46" s="405"/>
      <c r="BC46" s="405"/>
      <c r="BD46" s="405"/>
      <c r="BE46" s="406"/>
      <c r="BF46" s="411" t="str">
        <f>IF($EN$8=3,"",IF($T$13="","",LEFT($T$13,1)))</f>
        <v/>
      </c>
      <c r="BG46" s="412"/>
      <c r="BH46" s="412" t="str">
        <f>IF($EN$8=3,"",IF($T$13="","",RIGHT(LEFT($T$13,2),1)))</f>
        <v/>
      </c>
      <c r="BI46" s="412"/>
      <c r="BJ46" s="412" t="str">
        <f>IF($EN$8=3,"",IF($T$13="","",RIGHT(LEFT($T$13,3),1)))</f>
        <v/>
      </c>
      <c r="BK46" s="412"/>
      <c r="BL46" s="412" t="str">
        <f>IF($EN$8=3,"",IF($T$13="","",RIGHT(LEFT($T$13,4),1)))</f>
        <v/>
      </c>
      <c r="BM46" s="423"/>
      <c r="BP46" s="258"/>
      <c r="BQ46" s="259"/>
      <c r="BR46" s="259"/>
      <c r="BS46" s="259"/>
      <c r="BT46" s="262"/>
      <c r="BU46" s="262"/>
      <c r="BV46" s="262"/>
      <c r="BW46" s="262"/>
      <c r="BX46" s="262"/>
      <c r="BY46" s="262"/>
      <c r="BZ46" s="262"/>
      <c r="CA46" s="262"/>
      <c r="CB46" s="262"/>
      <c r="CC46" s="262"/>
      <c r="CD46" s="262"/>
      <c r="CE46" s="262"/>
      <c r="CF46" s="262"/>
      <c r="CG46" s="262"/>
      <c r="CH46" s="262"/>
      <c r="CI46" s="262"/>
      <c r="CJ46" s="262"/>
      <c r="CK46" s="262"/>
      <c r="CL46" s="262"/>
      <c r="CM46" s="262"/>
      <c r="CN46" s="262"/>
      <c r="CO46" s="262"/>
      <c r="CP46" s="262"/>
      <c r="CQ46" s="262"/>
      <c r="CR46" s="262"/>
      <c r="CS46" s="262"/>
      <c r="CT46" s="262"/>
      <c r="CU46" s="262"/>
      <c r="CV46" s="262"/>
      <c r="CW46" s="262"/>
      <c r="CX46" s="262"/>
      <c r="CY46" s="262"/>
      <c r="CZ46" s="262"/>
      <c r="DA46" s="262"/>
      <c r="DB46" s="262"/>
      <c r="DC46" s="262"/>
      <c r="DD46" s="262"/>
      <c r="DE46" s="264"/>
    </row>
    <row r="47" spans="1:145" ht="7.5" customHeight="1">
      <c r="B47" s="1"/>
      <c r="AL47" s="430"/>
      <c r="AM47" s="431"/>
      <c r="AN47" s="432"/>
      <c r="AO47" s="432"/>
      <c r="AP47" s="432"/>
      <c r="AQ47" s="433"/>
      <c r="AR47" s="413"/>
      <c r="AS47" s="414"/>
      <c r="AT47" s="414"/>
      <c r="AU47" s="414"/>
      <c r="AV47" s="414"/>
      <c r="AW47" s="424"/>
      <c r="AZ47" s="407"/>
      <c r="BA47" s="288"/>
      <c r="BB47" s="288"/>
      <c r="BC47" s="288"/>
      <c r="BD47" s="288"/>
      <c r="BE47" s="289"/>
      <c r="BF47" s="413"/>
      <c r="BG47" s="414"/>
      <c r="BH47" s="414"/>
      <c r="BI47" s="414"/>
      <c r="BJ47" s="414"/>
      <c r="BK47" s="414"/>
      <c r="BL47" s="414"/>
      <c r="BM47" s="424"/>
      <c r="BP47" s="258" t="s">
        <v>17</v>
      </c>
      <c r="BQ47" s="259"/>
      <c r="BR47" s="259"/>
      <c r="BS47" s="259"/>
      <c r="BT47" s="282" t="str">
        <f>IF(貴社情報!$I$8="","",貴社情報!$I$8)</f>
        <v/>
      </c>
      <c r="BU47" s="282"/>
      <c r="BV47" s="282"/>
      <c r="BW47" s="282"/>
      <c r="BX47" s="282"/>
      <c r="BY47" s="282"/>
      <c r="BZ47" s="282"/>
      <c r="CA47" s="282"/>
      <c r="CB47" s="282"/>
      <c r="CC47" s="282"/>
      <c r="CD47" s="282"/>
      <c r="CE47" s="282"/>
      <c r="CF47" s="282"/>
      <c r="CG47" s="282"/>
      <c r="CH47" s="282"/>
      <c r="CI47" s="282"/>
      <c r="CJ47" s="282"/>
      <c r="CK47" s="282"/>
      <c r="CL47" s="282"/>
      <c r="CM47" s="282"/>
      <c r="CN47" s="282"/>
      <c r="CO47" s="282"/>
      <c r="CP47" s="282"/>
      <c r="CQ47" s="282"/>
      <c r="CR47" s="282"/>
      <c r="CS47" s="282"/>
      <c r="CT47" s="282"/>
      <c r="CU47" s="282"/>
      <c r="CV47" s="282"/>
      <c r="CW47" s="282"/>
      <c r="CX47" s="282"/>
      <c r="CY47" s="282"/>
      <c r="CZ47" s="282"/>
      <c r="DA47" s="282"/>
      <c r="DB47" s="282"/>
      <c r="DC47" s="282"/>
      <c r="DD47" s="282"/>
      <c r="DE47" s="283"/>
    </row>
    <row r="48" spans="1:145" ht="7.5" customHeight="1" thickBot="1">
      <c r="B48" s="1"/>
      <c r="AL48" s="434"/>
      <c r="AM48" s="435"/>
      <c r="AN48" s="436"/>
      <c r="AO48" s="436"/>
      <c r="AP48" s="436"/>
      <c r="AQ48" s="437"/>
      <c r="AR48" s="415"/>
      <c r="AS48" s="416"/>
      <c r="AT48" s="416"/>
      <c r="AU48" s="416"/>
      <c r="AV48" s="416"/>
      <c r="AW48" s="425"/>
      <c r="AZ48" s="408"/>
      <c r="BA48" s="409"/>
      <c r="BB48" s="409"/>
      <c r="BC48" s="409"/>
      <c r="BD48" s="409"/>
      <c r="BE48" s="410"/>
      <c r="BF48" s="415"/>
      <c r="BG48" s="416"/>
      <c r="BH48" s="416"/>
      <c r="BI48" s="416"/>
      <c r="BJ48" s="416"/>
      <c r="BK48" s="416"/>
      <c r="BL48" s="416"/>
      <c r="BM48" s="425"/>
      <c r="BP48" s="258"/>
      <c r="BQ48" s="259"/>
      <c r="BR48" s="259"/>
      <c r="BS48" s="259"/>
      <c r="BT48" s="282"/>
      <c r="BU48" s="282"/>
      <c r="BV48" s="282"/>
      <c r="BW48" s="282"/>
      <c r="BX48" s="282"/>
      <c r="BY48" s="282"/>
      <c r="BZ48" s="282"/>
      <c r="CA48" s="282"/>
      <c r="CB48" s="282"/>
      <c r="CC48" s="282"/>
      <c r="CD48" s="282"/>
      <c r="CE48" s="282"/>
      <c r="CF48" s="282"/>
      <c r="CG48" s="282"/>
      <c r="CH48" s="282"/>
      <c r="CI48" s="282"/>
      <c r="CJ48" s="282"/>
      <c r="CK48" s="282"/>
      <c r="CL48" s="282"/>
      <c r="CM48" s="282"/>
      <c r="CN48" s="282"/>
      <c r="CO48" s="282"/>
      <c r="CP48" s="282"/>
      <c r="CQ48" s="282"/>
      <c r="CR48" s="282"/>
      <c r="CS48" s="282"/>
      <c r="CT48" s="282"/>
      <c r="CU48" s="282"/>
      <c r="CV48" s="282"/>
      <c r="CW48" s="282"/>
      <c r="CX48" s="282"/>
      <c r="CY48" s="282"/>
      <c r="CZ48" s="282"/>
      <c r="DA48" s="282"/>
      <c r="DB48" s="282"/>
      <c r="DC48" s="282"/>
      <c r="DD48" s="282"/>
      <c r="DE48" s="283"/>
    </row>
    <row r="49" spans="2:181" ht="7.5" customHeight="1">
      <c r="B49" s="1"/>
      <c r="BP49" s="258"/>
      <c r="BQ49" s="259"/>
      <c r="BR49" s="259"/>
      <c r="BS49" s="259"/>
      <c r="BT49" s="282"/>
      <c r="BU49" s="282"/>
      <c r="BV49" s="282"/>
      <c r="BW49" s="282"/>
      <c r="BX49" s="282"/>
      <c r="BY49" s="282"/>
      <c r="BZ49" s="282"/>
      <c r="CA49" s="282"/>
      <c r="CB49" s="282"/>
      <c r="CC49" s="282"/>
      <c r="CD49" s="282"/>
      <c r="CE49" s="282"/>
      <c r="CF49" s="282"/>
      <c r="CG49" s="282"/>
      <c r="CH49" s="282"/>
      <c r="CI49" s="282"/>
      <c r="CJ49" s="282"/>
      <c r="CK49" s="282"/>
      <c r="CL49" s="282"/>
      <c r="CM49" s="282"/>
      <c r="CN49" s="282"/>
      <c r="CO49" s="282"/>
      <c r="CP49" s="282"/>
      <c r="CQ49" s="282"/>
      <c r="CR49" s="282"/>
      <c r="CS49" s="282"/>
      <c r="CT49" s="282"/>
      <c r="CU49" s="282"/>
      <c r="CV49" s="282"/>
      <c r="CW49" s="282"/>
      <c r="CX49" s="282"/>
      <c r="CY49" s="282"/>
      <c r="CZ49" s="282"/>
      <c r="DA49" s="282"/>
      <c r="DB49" s="282"/>
      <c r="DC49" s="282"/>
      <c r="DD49" s="282"/>
      <c r="DE49" s="283"/>
    </row>
    <row r="50" spans="2:181" ht="7.5" customHeight="1">
      <c r="B50" s="266" t="s">
        <v>0</v>
      </c>
      <c r="C50" s="266"/>
      <c r="D50" s="266"/>
      <c r="E50" s="266"/>
      <c r="F50" s="266"/>
      <c r="G50" s="267"/>
      <c r="H50" s="268" t="str">
        <f>IF($EN$8=3,IF($CF$11="","",$CF$11),IF($T$12="","",$T$12))</f>
        <v/>
      </c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69"/>
      <c r="BI50" s="269"/>
      <c r="BJ50" s="269"/>
      <c r="BK50" s="269"/>
      <c r="BL50" s="269"/>
      <c r="BM50" s="269"/>
      <c r="BP50" s="258"/>
      <c r="BQ50" s="259"/>
      <c r="BR50" s="259"/>
      <c r="BS50" s="259"/>
      <c r="BT50" s="282"/>
      <c r="BU50" s="282"/>
      <c r="BV50" s="282"/>
      <c r="BW50" s="282"/>
      <c r="BX50" s="282"/>
      <c r="BY50" s="282"/>
      <c r="BZ50" s="282"/>
      <c r="CA50" s="282"/>
      <c r="CB50" s="282"/>
      <c r="CC50" s="282"/>
      <c r="CD50" s="282"/>
      <c r="CE50" s="282"/>
      <c r="CF50" s="282"/>
      <c r="CG50" s="282"/>
      <c r="CH50" s="282"/>
      <c r="CI50" s="282"/>
      <c r="CJ50" s="282"/>
      <c r="CK50" s="282"/>
      <c r="CL50" s="282"/>
      <c r="CM50" s="282"/>
      <c r="CN50" s="282"/>
      <c r="CO50" s="282"/>
      <c r="CP50" s="282"/>
      <c r="CQ50" s="282"/>
      <c r="CR50" s="282"/>
      <c r="CS50" s="282"/>
      <c r="CT50" s="282"/>
      <c r="CU50" s="282"/>
      <c r="CV50" s="282"/>
      <c r="CW50" s="282"/>
      <c r="CX50" s="282"/>
      <c r="CY50" s="282"/>
      <c r="CZ50" s="282"/>
      <c r="DA50" s="282"/>
      <c r="DB50" s="282"/>
      <c r="DC50" s="282"/>
      <c r="DD50" s="282"/>
      <c r="DE50" s="283"/>
    </row>
    <row r="51" spans="2:181" ht="7.5" customHeight="1">
      <c r="B51" s="266"/>
      <c r="C51" s="266"/>
      <c r="D51" s="266"/>
      <c r="E51" s="266"/>
      <c r="F51" s="266"/>
      <c r="G51" s="267"/>
      <c r="H51" s="268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69"/>
      <c r="BP51" s="258"/>
      <c r="BQ51" s="259"/>
      <c r="BR51" s="259"/>
      <c r="BS51" s="259"/>
      <c r="BT51" s="282"/>
      <c r="BU51" s="282"/>
      <c r="BV51" s="282"/>
      <c r="BW51" s="282"/>
      <c r="BX51" s="282"/>
      <c r="BY51" s="282"/>
      <c r="BZ51" s="282"/>
      <c r="CA51" s="282"/>
      <c r="CB51" s="282"/>
      <c r="CC51" s="282"/>
      <c r="CD51" s="282"/>
      <c r="CE51" s="282"/>
      <c r="CF51" s="282"/>
      <c r="CG51" s="282"/>
      <c r="CH51" s="282"/>
      <c r="CI51" s="282"/>
      <c r="CJ51" s="282"/>
      <c r="CK51" s="282"/>
      <c r="CL51" s="282"/>
      <c r="CM51" s="282"/>
      <c r="CN51" s="282"/>
      <c r="CO51" s="282"/>
      <c r="CP51" s="282"/>
      <c r="CQ51" s="282"/>
      <c r="CR51" s="282"/>
      <c r="CS51" s="282"/>
      <c r="CT51" s="282"/>
      <c r="CU51" s="282"/>
      <c r="CV51" s="282"/>
      <c r="CW51" s="282"/>
      <c r="CX51" s="282"/>
      <c r="CY51" s="282"/>
      <c r="CZ51" s="282"/>
      <c r="DA51" s="282"/>
      <c r="DB51" s="282"/>
      <c r="DC51" s="282"/>
      <c r="DD51" s="282"/>
      <c r="DE51" s="283"/>
    </row>
    <row r="52" spans="2:181" ht="7.5" customHeight="1">
      <c r="B52" s="266"/>
      <c r="C52" s="266"/>
      <c r="D52" s="266"/>
      <c r="E52" s="266"/>
      <c r="F52" s="266"/>
      <c r="G52" s="267"/>
      <c r="H52" s="268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P52" s="258" t="s">
        <v>18</v>
      </c>
      <c r="BQ52" s="259"/>
      <c r="BR52" s="259"/>
      <c r="BS52" s="259"/>
      <c r="BT52" s="262" t="str">
        <f>IF(貴社情報!$I$9="","",貴社情報!$I$9)</f>
        <v/>
      </c>
      <c r="BU52" s="262"/>
      <c r="BV52" s="262"/>
      <c r="BW52" s="262"/>
      <c r="BX52" s="262"/>
      <c r="BY52" s="262"/>
      <c r="BZ52" s="262"/>
      <c r="CA52" s="262"/>
      <c r="CB52" s="262"/>
      <c r="CC52" s="262"/>
      <c r="CD52" s="262"/>
      <c r="CE52" s="262"/>
      <c r="CF52" s="262"/>
      <c r="CG52" s="262"/>
      <c r="CH52" s="262"/>
      <c r="CI52" s="262"/>
      <c r="CJ52" s="262"/>
      <c r="CK52" s="262"/>
      <c r="CL52" s="262"/>
      <c r="CM52" s="262"/>
      <c r="CN52" s="262"/>
      <c r="CO52" s="262"/>
      <c r="CP52" s="262"/>
      <c r="CQ52" s="259" t="s">
        <v>22</v>
      </c>
      <c r="CR52" s="259"/>
      <c r="CS52" s="259"/>
      <c r="CT52" s="259"/>
      <c r="CU52" s="262" t="str">
        <f>IF(貴社情報!$I$10="","",貴社情報!$I$10)</f>
        <v/>
      </c>
      <c r="CV52" s="262"/>
      <c r="CW52" s="262"/>
      <c r="CX52" s="262"/>
      <c r="CY52" s="262"/>
      <c r="CZ52" s="262"/>
      <c r="DA52" s="262"/>
      <c r="DB52" s="262"/>
      <c r="DC52" s="262"/>
      <c r="DD52" s="262"/>
      <c r="DE52" s="264"/>
    </row>
    <row r="53" spans="2:181" ht="7.5" customHeight="1">
      <c r="B53" s="266"/>
      <c r="C53" s="266"/>
      <c r="D53" s="266"/>
      <c r="E53" s="266"/>
      <c r="F53" s="266"/>
      <c r="G53" s="267"/>
      <c r="H53" s="268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69"/>
      <c r="BG53" s="269"/>
      <c r="BH53" s="269"/>
      <c r="BI53" s="269"/>
      <c r="BJ53" s="269"/>
      <c r="BK53" s="269"/>
      <c r="BL53" s="269"/>
      <c r="BM53" s="269"/>
      <c r="BP53" s="258"/>
      <c r="BQ53" s="259"/>
      <c r="BR53" s="259"/>
      <c r="BS53" s="259"/>
      <c r="BT53" s="262"/>
      <c r="BU53" s="262"/>
      <c r="BV53" s="262"/>
      <c r="BW53" s="262"/>
      <c r="BX53" s="262"/>
      <c r="BY53" s="262"/>
      <c r="BZ53" s="262"/>
      <c r="CA53" s="262"/>
      <c r="CB53" s="262"/>
      <c r="CC53" s="262"/>
      <c r="CD53" s="262"/>
      <c r="CE53" s="262"/>
      <c r="CF53" s="262"/>
      <c r="CG53" s="262"/>
      <c r="CH53" s="262"/>
      <c r="CI53" s="262"/>
      <c r="CJ53" s="262"/>
      <c r="CK53" s="262"/>
      <c r="CL53" s="262"/>
      <c r="CM53" s="262"/>
      <c r="CN53" s="262"/>
      <c r="CO53" s="262"/>
      <c r="CP53" s="262"/>
      <c r="CQ53" s="259"/>
      <c r="CR53" s="259"/>
      <c r="CS53" s="259"/>
      <c r="CT53" s="259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4"/>
      <c r="FP53" s="69"/>
      <c r="FQ53" s="69"/>
      <c r="FR53" s="69"/>
      <c r="FS53" s="69"/>
      <c r="FT53" s="69"/>
      <c r="FU53" s="69"/>
      <c r="FV53" s="69"/>
      <c r="FW53" s="69"/>
      <c r="FX53" s="69"/>
      <c r="FY53" s="69"/>
    </row>
    <row r="54" spans="2:181" ht="7.5" customHeight="1">
      <c r="B54" s="287" t="s">
        <v>0</v>
      </c>
      <c r="C54" s="288"/>
      <c r="D54" s="288"/>
      <c r="E54" s="288"/>
      <c r="F54" s="288"/>
      <c r="G54" s="289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400"/>
      <c r="AF54" s="400"/>
      <c r="AG54" s="400"/>
      <c r="AH54" s="400"/>
      <c r="AI54" s="400"/>
      <c r="AJ54" s="400"/>
      <c r="AK54" s="400"/>
      <c r="AL54" s="400"/>
      <c r="AM54" s="400"/>
      <c r="AN54" s="400"/>
      <c r="AO54" s="400"/>
      <c r="AP54" s="400"/>
      <c r="AQ54" s="400"/>
      <c r="AR54" s="400"/>
      <c r="AS54" s="400"/>
      <c r="AT54" s="400"/>
      <c r="AU54" s="400"/>
      <c r="AV54" s="400"/>
      <c r="AW54" s="400"/>
      <c r="AX54" s="400"/>
      <c r="AY54" s="400"/>
      <c r="AZ54" s="400"/>
      <c r="BA54" s="400"/>
      <c r="BB54" s="400"/>
      <c r="BC54" s="400"/>
      <c r="BD54" s="400"/>
      <c r="BE54" s="400"/>
      <c r="BF54" s="400"/>
      <c r="BG54" s="400"/>
      <c r="BH54" s="400"/>
      <c r="BI54" s="400"/>
      <c r="BJ54" s="400"/>
      <c r="BK54" s="400"/>
      <c r="BL54" s="400"/>
      <c r="BM54" s="401"/>
      <c r="BP54" s="260"/>
      <c r="BQ54" s="261"/>
      <c r="BR54" s="261"/>
      <c r="BS54" s="261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1"/>
      <c r="CR54" s="261"/>
      <c r="CS54" s="261"/>
      <c r="CT54" s="261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5"/>
      <c r="FP54" s="68"/>
      <c r="FQ54" s="68"/>
      <c r="FR54" s="68"/>
      <c r="FS54" s="68"/>
      <c r="FT54" s="68"/>
      <c r="FU54" s="68"/>
      <c r="FV54" s="68"/>
      <c r="FW54" s="68"/>
      <c r="FX54" s="68"/>
      <c r="FY54" s="68"/>
    </row>
    <row r="55" spans="2:181" ht="7.5" customHeight="1">
      <c r="B55" s="287"/>
      <c r="C55" s="288"/>
      <c r="D55" s="288"/>
      <c r="E55" s="288"/>
      <c r="F55" s="288"/>
      <c r="G55" s="289"/>
      <c r="H55" s="400"/>
      <c r="I55" s="400"/>
      <c r="J55" s="400"/>
      <c r="K55" s="400"/>
      <c r="L55" s="400"/>
      <c r="M55" s="400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400"/>
      <c r="AI55" s="400"/>
      <c r="AJ55" s="400"/>
      <c r="AK55" s="400"/>
      <c r="AL55" s="400"/>
      <c r="AM55" s="400"/>
      <c r="AN55" s="400"/>
      <c r="AO55" s="400"/>
      <c r="AP55" s="400"/>
      <c r="AQ55" s="400"/>
      <c r="AR55" s="400"/>
      <c r="AS55" s="400"/>
      <c r="AT55" s="400"/>
      <c r="AU55" s="400"/>
      <c r="AV55" s="400"/>
      <c r="AW55" s="400"/>
      <c r="AX55" s="400"/>
      <c r="AY55" s="400"/>
      <c r="AZ55" s="400"/>
      <c r="BA55" s="400"/>
      <c r="BB55" s="400"/>
      <c r="BC55" s="400"/>
      <c r="BD55" s="400"/>
      <c r="BE55" s="400"/>
      <c r="BF55" s="400"/>
      <c r="BG55" s="400"/>
      <c r="BH55" s="400"/>
      <c r="BI55" s="400"/>
      <c r="BJ55" s="400"/>
      <c r="BK55" s="400"/>
      <c r="BL55" s="400"/>
      <c r="BM55" s="401"/>
      <c r="BP55" s="270" t="s">
        <v>81</v>
      </c>
      <c r="BQ55" s="271"/>
      <c r="BR55" s="271"/>
      <c r="BS55" s="271"/>
      <c r="BT55" s="271"/>
      <c r="BU55" s="271"/>
      <c r="BV55" s="271"/>
      <c r="BW55" s="271"/>
      <c r="BX55" s="271"/>
      <c r="BY55" s="271"/>
      <c r="BZ55" s="271"/>
      <c r="CA55" s="271"/>
      <c r="CB55" s="271"/>
      <c r="CC55" s="272"/>
      <c r="CD55" s="279" t="s">
        <v>64</v>
      </c>
      <c r="CE55" s="255"/>
      <c r="CF55" s="279" t="str">
        <f>IF(貴社情報!$J$11="","",貴社情報!$J$11)</f>
        <v/>
      </c>
      <c r="CG55" s="255"/>
      <c r="CH55" s="279" t="str">
        <f>IF(貴社情報!$K$11="","",貴社情報!$K$11)</f>
        <v/>
      </c>
      <c r="CI55" s="250"/>
      <c r="CJ55" s="249" t="str">
        <f>IF(貴社情報!$L$11="","",貴社情報!$L$11)</f>
        <v/>
      </c>
      <c r="CK55" s="250"/>
      <c r="CL55" s="249" t="str">
        <f>IF(貴社情報!$M$11="","",貴社情報!$M$11)</f>
        <v/>
      </c>
      <c r="CM55" s="250"/>
      <c r="CN55" s="249" t="str">
        <f>IF(貴社情報!$N$11="","",貴社情報!$N$11)</f>
        <v/>
      </c>
      <c r="CO55" s="255"/>
      <c r="CP55" s="279" t="str">
        <f>IF(貴社情報!$O$11="","",貴社情報!$O$11)</f>
        <v/>
      </c>
      <c r="CQ55" s="250"/>
      <c r="CR55" s="249" t="str">
        <f>IF(貴社情報!$P$11="","",貴社情報!$P$11)</f>
        <v/>
      </c>
      <c r="CS55" s="250"/>
      <c r="CT55" s="249" t="str">
        <f>IF(貴社情報!$Q$11="","",貴社情報!$Q$11)</f>
        <v/>
      </c>
      <c r="CU55" s="250"/>
      <c r="CV55" s="249" t="str">
        <f>IF(貴社情報!$R$11="","",貴社情報!$R$11)</f>
        <v/>
      </c>
      <c r="CW55" s="255"/>
      <c r="CX55" s="279" t="str">
        <f>IF(貴社情報!$S$11="","",貴社情報!$S$11)</f>
        <v/>
      </c>
      <c r="CY55" s="250"/>
      <c r="CZ55" s="249" t="str">
        <f>IF(貴社情報!$T$11="","",貴社情報!$T$11)</f>
        <v/>
      </c>
      <c r="DA55" s="250"/>
      <c r="DB55" s="249" t="str">
        <f>IF(貴社情報!$U$11="","",貴社情報!$U$11)</f>
        <v/>
      </c>
      <c r="DC55" s="250"/>
      <c r="DD55" s="249" t="str">
        <f>IF(貴社情報!$V$11="","",貴社情報!$V$11)</f>
        <v/>
      </c>
      <c r="DE55" s="255"/>
      <c r="EM55" s="102"/>
      <c r="EN55" s="43"/>
      <c r="EO55" s="1"/>
    </row>
    <row r="56" spans="2:181" ht="7.5" customHeight="1">
      <c r="B56" s="287"/>
      <c r="C56" s="288"/>
      <c r="D56" s="288"/>
      <c r="E56" s="288"/>
      <c r="F56" s="288"/>
      <c r="G56" s="289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0"/>
      <c r="Z56" s="400"/>
      <c r="AA56" s="400"/>
      <c r="AB56" s="400"/>
      <c r="AC56" s="400"/>
      <c r="AD56" s="400"/>
      <c r="AE56" s="400"/>
      <c r="AF56" s="400"/>
      <c r="AG56" s="400"/>
      <c r="AH56" s="400"/>
      <c r="AI56" s="400"/>
      <c r="AJ56" s="400"/>
      <c r="AK56" s="400"/>
      <c r="AL56" s="400"/>
      <c r="AM56" s="400"/>
      <c r="AN56" s="400"/>
      <c r="AO56" s="400"/>
      <c r="AP56" s="400"/>
      <c r="AQ56" s="400"/>
      <c r="AR56" s="400"/>
      <c r="AS56" s="400"/>
      <c r="AT56" s="400"/>
      <c r="AU56" s="400"/>
      <c r="AV56" s="400"/>
      <c r="AW56" s="400"/>
      <c r="AX56" s="400"/>
      <c r="AY56" s="400"/>
      <c r="AZ56" s="400"/>
      <c r="BA56" s="400"/>
      <c r="BB56" s="400"/>
      <c r="BC56" s="400"/>
      <c r="BD56" s="400"/>
      <c r="BE56" s="400"/>
      <c r="BF56" s="400"/>
      <c r="BG56" s="400"/>
      <c r="BH56" s="400"/>
      <c r="BI56" s="400"/>
      <c r="BJ56" s="400"/>
      <c r="BK56" s="400"/>
      <c r="BL56" s="400"/>
      <c r="BM56" s="401"/>
      <c r="BP56" s="273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5"/>
      <c r="CD56" s="280"/>
      <c r="CE56" s="256"/>
      <c r="CF56" s="280"/>
      <c r="CG56" s="256"/>
      <c r="CH56" s="280"/>
      <c r="CI56" s="252"/>
      <c r="CJ56" s="251"/>
      <c r="CK56" s="252"/>
      <c r="CL56" s="251"/>
      <c r="CM56" s="252"/>
      <c r="CN56" s="251"/>
      <c r="CO56" s="256"/>
      <c r="CP56" s="280"/>
      <c r="CQ56" s="252"/>
      <c r="CR56" s="251"/>
      <c r="CS56" s="252"/>
      <c r="CT56" s="251"/>
      <c r="CU56" s="252"/>
      <c r="CV56" s="251"/>
      <c r="CW56" s="256"/>
      <c r="CX56" s="280"/>
      <c r="CY56" s="252"/>
      <c r="CZ56" s="251"/>
      <c r="DA56" s="252"/>
      <c r="DB56" s="251"/>
      <c r="DC56" s="252"/>
      <c r="DD56" s="251"/>
      <c r="DE56" s="256"/>
      <c r="EM56" s="102"/>
      <c r="EN56" s="43"/>
      <c r="EO56" s="1"/>
    </row>
    <row r="57" spans="2:181" ht="7.5" customHeight="1">
      <c r="B57" s="290"/>
      <c r="C57" s="291"/>
      <c r="D57" s="291"/>
      <c r="E57" s="291"/>
      <c r="F57" s="291"/>
      <c r="G57" s="29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2"/>
      <c r="AZ57" s="402"/>
      <c r="BA57" s="402"/>
      <c r="BB57" s="402"/>
      <c r="BC57" s="402"/>
      <c r="BD57" s="402"/>
      <c r="BE57" s="402"/>
      <c r="BF57" s="402"/>
      <c r="BG57" s="402"/>
      <c r="BH57" s="402"/>
      <c r="BI57" s="402"/>
      <c r="BJ57" s="402"/>
      <c r="BK57" s="402"/>
      <c r="BL57" s="402"/>
      <c r="BM57" s="403"/>
      <c r="BP57" s="276"/>
      <c r="BQ57" s="277"/>
      <c r="BR57" s="277"/>
      <c r="BS57" s="277"/>
      <c r="BT57" s="277"/>
      <c r="BU57" s="277"/>
      <c r="BV57" s="277"/>
      <c r="BW57" s="277"/>
      <c r="BX57" s="277"/>
      <c r="BY57" s="277"/>
      <c r="BZ57" s="277"/>
      <c r="CA57" s="277"/>
      <c r="CB57" s="277"/>
      <c r="CC57" s="278"/>
      <c r="CD57" s="281"/>
      <c r="CE57" s="257"/>
      <c r="CF57" s="281"/>
      <c r="CG57" s="257"/>
      <c r="CH57" s="281"/>
      <c r="CI57" s="254"/>
      <c r="CJ57" s="253"/>
      <c r="CK57" s="254"/>
      <c r="CL57" s="253"/>
      <c r="CM57" s="254"/>
      <c r="CN57" s="253"/>
      <c r="CO57" s="257"/>
      <c r="CP57" s="281"/>
      <c r="CQ57" s="254"/>
      <c r="CR57" s="253"/>
      <c r="CS57" s="254"/>
      <c r="CT57" s="253"/>
      <c r="CU57" s="254"/>
      <c r="CV57" s="253"/>
      <c r="CW57" s="257"/>
      <c r="CX57" s="281"/>
      <c r="CY57" s="254"/>
      <c r="CZ57" s="253"/>
      <c r="DA57" s="254"/>
      <c r="DB57" s="253"/>
      <c r="DC57" s="254"/>
      <c r="DD57" s="253"/>
      <c r="DE57" s="257"/>
      <c r="EM57" s="102"/>
      <c r="EN57" s="43"/>
      <c r="EO57" s="1"/>
    </row>
    <row r="58" spans="2:181" ht="7.5" customHeight="1">
      <c r="B58" s="1"/>
      <c r="EM58" s="102"/>
      <c r="EN58" s="43"/>
      <c r="EO58" s="1"/>
    </row>
    <row r="59" spans="2:181" ht="7.5" customHeight="1">
      <c r="B59" s="167" t="s">
        <v>1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 t="s">
        <v>8</v>
      </c>
      <c r="AA59" s="168"/>
      <c r="AB59" s="168"/>
      <c r="AC59" s="168"/>
      <c r="AD59" s="168"/>
      <c r="AE59" s="168"/>
      <c r="AF59" s="168"/>
      <c r="AG59" s="168"/>
      <c r="AH59" s="168" t="s">
        <v>9</v>
      </c>
      <c r="AI59" s="168"/>
      <c r="AJ59" s="168"/>
      <c r="AK59" s="168"/>
      <c r="AL59" s="168" t="s">
        <v>10</v>
      </c>
      <c r="AM59" s="168"/>
      <c r="AN59" s="168"/>
      <c r="AO59" s="168"/>
      <c r="AP59" s="168"/>
      <c r="AQ59" s="168"/>
      <c r="AR59" s="168"/>
      <c r="AS59" s="168"/>
      <c r="AT59" s="168"/>
      <c r="AU59" s="168"/>
      <c r="AV59" s="168" t="s">
        <v>79</v>
      </c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71" t="s">
        <v>72</v>
      </c>
      <c r="BJ59" s="171"/>
      <c r="BK59" s="171"/>
      <c r="BL59" s="171"/>
      <c r="BM59" s="172"/>
      <c r="BP59" s="243" t="s">
        <v>45</v>
      </c>
      <c r="BQ59" s="244"/>
      <c r="BR59" s="244"/>
      <c r="BS59" s="244"/>
      <c r="BT59" s="244"/>
      <c r="BU59" s="244"/>
      <c r="BV59" s="244"/>
      <c r="BW59" s="244"/>
      <c r="BX59" s="244"/>
      <c r="BY59" s="168" t="s">
        <v>28</v>
      </c>
      <c r="BZ59" s="168"/>
      <c r="CA59" s="168"/>
      <c r="CB59" s="168"/>
      <c r="CC59" s="168"/>
      <c r="CD59" s="168"/>
      <c r="CE59" s="168"/>
      <c r="CF59" s="168"/>
      <c r="CG59" s="168"/>
      <c r="CH59" s="168"/>
      <c r="CI59" s="168"/>
      <c r="CJ59" s="168"/>
      <c r="CK59" s="168"/>
      <c r="CL59" s="168"/>
      <c r="CM59" s="168"/>
      <c r="CN59" s="168"/>
      <c r="CO59" s="247" t="s">
        <v>27</v>
      </c>
      <c r="CP59" s="247"/>
      <c r="CQ59" s="247"/>
      <c r="CR59" s="247"/>
      <c r="CS59" s="247"/>
      <c r="CT59" s="247"/>
      <c r="CU59" s="247"/>
      <c r="CV59" s="247"/>
      <c r="CW59" s="247"/>
      <c r="CX59" s="247"/>
      <c r="CY59" s="247"/>
      <c r="CZ59" s="247"/>
      <c r="DA59" s="247"/>
      <c r="DB59" s="236" t="s">
        <v>58</v>
      </c>
      <c r="DC59" s="236"/>
      <c r="DD59" s="236"/>
      <c r="DE59" s="237"/>
      <c r="EM59" s="102"/>
      <c r="EN59" s="43"/>
      <c r="EO59" s="1"/>
    </row>
    <row r="60" spans="2:181" ht="7.5" customHeight="1">
      <c r="B60" s="169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3"/>
      <c r="BJ60" s="173"/>
      <c r="BK60" s="173"/>
      <c r="BL60" s="173"/>
      <c r="BM60" s="174"/>
      <c r="BP60" s="245"/>
      <c r="BQ60" s="246"/>
      <c r="BR60" s="246"/>
      <c r="BS60" s="246"/>
      <c r="BT60" s="246"/>
      <c r="BU60" s="246"/>
      <c r="BV60" s="246"/>
      <c r="BW60" s="246"/>
      <c r="BX60" s="246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248"/>
      <c r="CP60" s="248"/>
      <c r="CQ60" s="248"/>
      <c r="CR60" s="248"/>
      <c r="CS60" s="248"/>
      <c r="CT60" s="248"/>
      <c r="CU60" s="248"/>
      <c r="CV60" s="248"/>
      <c r="CW60" s="248"/>
      <c r="CX60" s="248"/>
      <c r="CY60" s="248"/>
      <c r="CZ60" s="248"/>
      <c r="DA60" s="248"/>
      <c r="DB60" s="238"/>
      <c r="DC60" s="238"/>
      <c r="DD60" s="238"/>
      <c r="DE60" s="239"/>
      <c r="EM60" s="102"/>
      <c r="EN60" s="43"/>
      <c r="EO60" s="1"/>
    </row>
    <row r="61" spans="2:181" ht="7.5" customHeight="1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3"/>
      <c r="BJ61" s="173"/>
      <c r="BK61" s="173"/>
      <c r="BL61" s="173"/>
      <c r="BM61" s="174"/>
      <c r="BP61" s="245"/>
      <c r="BQ61" s="246"/>
      <c r="BR61" s="246"/>
      <c r="BS61" s="246"/>
      <c r="BT61" s="246"/>
      <c r="BU61" s="246"/>
      <c r="BV61" s="246"/>
      <c r="BW61" s="246"/>
      <c r="BX61" s="246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248"/>
      <c r="CP61" s="248"/>
      <c r="CQ61" s="248"/>
      <c r="CR61" s="248"/>
      <c r="CS61" s="248"/>
      <c r="CT61" s="248"/>
      <c r="CU61" s="248"/>
      <c r="CV61" s="248"/>
      <c r="CW61" s="248"/>
      <c r="CX61" s="248"/>
      <c r="CY61" s="248"/>
      <c r="CZ61" s="248"/>
      <c r="DA61" s="248"/>
      <c r="DB61" s="238"/>
      <c r="DC61" s="238"/>
      <c r="DD61" s="238"/>
      <c r="DE61" s="239"/>
      <c r="EM61" s="102"/>
      <c r="EN61" s="43"/>
      <c r="EO61" s="1"/>
    </row>
    <row r="62" spans="2:181" ht="7.5" customHeight="1">
      <c r="B62" s="175" t="str">
        <f>IF($EN$8=1,"工事代金 （当月出来高）",IF($EN$8=2,"工事代金 （精算）",IF($EN$8=4,"工事代金 （当月出来高）",IF($BU$13="","",$BU$13))))</f>
        <v>工事代金 （当月出来高）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7">
        <f>IF($EN$8=3,IF($CQ$13="","",IF($CY$13&lt;&gt;"式",TEXT($CQ$13,"#,##0.00_);[赤]-#,##0.00"),$CQ$13)),1)</f>
        <v>1</v>
      </c>
      <c r="AA62" s="177"/>
      <c r="AB62" s="177"/>
      <c r="AC62" s="177"/>
      <c r="AD62" s="177"/>
      <c r="AE62" s="177"/>
      <c r="AF62" s="177"/>
      <c r="AG62" s="177"/>
      <c r="AH62" s="178" t="str">
        <f>IF($EN$8=3,IF($CY$13="","",$CY$13),"式")</f>
        <v>式</v>
      </c>
      <c r="AI62" s="178"/>
      <c r="AJ62" s="178"/>
      <c r="AK62" s="178"/>
      <c r="AL62" s="177" t="str">
        <f>IF($EN$8=3,IF($DC$13="","",$DC$13),"")</f>
        <v/>
      </c>
      <c r="AM62" s="177"/>
      <c r="AN62" s="177"/>
      <c r="AO62" s="177"/>
      <c r="AP62" s="177"/>
      <c r="AQ62" s="177"/>
      <c r="AR62" s="177"/>
      <c r="AS62" s="177"/>
      <c r="AT62" s="177"/>
      <c r="AU62" s="177"/>
      <c r="AV62" s="144" t="str">
        <f>IF($EN$8=3,IF($DK$13="","",$DK$13),IF($AK$24="","",$AK$24))</f>
        <v/>
      </c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5" t="str">
        <f>IF($EN$8=3,IF($DY$13="","",$DY$13),IF($AK$24="","",$O$25))</f>
        <v/>
      </c>
      <c r="BJ62" s="145"/>
      <c r="BK62" s="145"/>
      <c r="BL62" s="145"/>
      <c r="BM62" s="146"/>
      <c r="BP62" s="240" t="str">
        <f>IF($EN$8=3,"",IF($EN$8=4,"単価契約",IF($T$15="","","本契約")))</f>
        <v/>
      </c>
      <c r="BQ62" s="241"/>
      <c r="BR62" s="241"/>
      <c r="BS62" s="241"/>
      <c r="BT62" s="241"/>
      <c r="BU62" s="241"/>
      <c r="BV62" s="241"/>
      <c r="BW62" s="241"/>
      <c r="BX62" s="241"/>
      <c r="BY62" s="242" t="str">
        <f>IF($EN$8&lt;&gt;3,IF($T$15="","",$T$15&amp;"-"&amp;$AH$15),"")</f>
        <v/>
      </c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144" t="str">
        <f>IF($EN$8&lt;&gt;3,IF($EN$8=4,"単価契約",IF($AK$15="","",$AK$15)),"")</f>
        <v/>
      </c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7"/>
      <c r="DC62" s="147"/>
      <c r="DD62" s="147"/>
      <c r="DE62" s="148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</row>
    <row r="63" spans="2:181" ht="7.5" customHeight="1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7"/>
      <c r="AA63" s="177"/>
      <c r="AB63" s="177"/>
      <c r="AC63" s="177"/>
      <c r="AD63" s="177"/>
      <c r="AE63" s="177"/>
      <c r="AF63" s="177"/>
      <c r="AG63" s="177"/>
      <c r="AH63" s="178"/>
      <c r="AI63" s="178"/>
      <c r="AJ63" s="178"/>
      <c r="AK63" s="178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5"/>
      <c r="BJ63" s="145"/>
      <c r="BK63" s="145"/>
      <c r="BL63" s="145"/>
      <c r="BM63" s="146"/>
      <c r="BP63" s="240"/>
      <c r="BQ63" s="241"/>
      <c r="BR63" s="241"/>
      <c r="BS63" s="241"/>
      <c r="BT63" s="241"/>
      <c r="BU63" s="241"/>
      <c r="BV63" s="241"/>
      <c r="BW63" s="241"/>
      <c r="BX63" s="241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144"/>
      <c r="CP63" s="144"/>
      <c r="CQ63" s="144"/>
      <c r="CR63" s="144"/>
      <c r="CS63" s="144"/>
      <c r="CT63" s="144"/>
      <c r="CU63" s="144"/>
      <c r="CV63" s="144"/>
      <c r="CW63" s="144"/>
      <c r="CX63" s="144"/>
      <c r="CY63" s="144"/>
      <c r="CZ63" s="144"/>
      <c r="DA63" s="144"/>
      <c r="DB63" s="147"/>
      <c r="DC63" s="147"/>
      <c r="DD63" s="147"/>
      <c r="DE63" s="14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9"/>
      <c r="FT63" s="69"/>
      <c r="FU63" s="69"/>
      <c r="FV63" s="69"/>
    </row>
    <row r="64" spans="2:181" ht="7.5" customHeight="1">
      <c r="B64" s="175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7"/>
      <c r="AA64" s="177"/>
      <c r="AB64" s="177"/>
      <c r="AC64" s="177"/>
      <c r="AD64" s="177"/>
      <c r="AE64" s="177"/>
      <c r="AF64" s="177"/>
      <c r="AG64" s="177"/>
      <c r="AH64" s="178"/>
      <c r="AI64" s="178"/>
      <c r="AJ64" s="178"/>
      <c r="AK64" s="178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5"/>
      <c r="BJ64" s="145"/>
      <c r="BK64" s="145"/>
      <c r="BL64" s="145"/>
      <c r="BM64" s="146"/>
      <c r="BP64" s="240"/>
      <c r="BQ64" s="241"/>
      <c r="BR64" s="241"/>
      <c r="BS64" s="241"/>
      <c r="BT64" s="241"/>
      <c r="BU64" s="241"/>
      <c r="BV64" s="241"/>
      <c r="BW64" s="241"/>
      <c r="BX64" s="241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144"/>
      <c r="CP64" s="144"/>
      <c r="CQ64" s="144"/>
      <c r="CR64" s="144"/>
      <c r="CS64" s="144"/>
      <c r="CT64" s="144"/>
      <c r="CU64" s="144"/>
      <c r="CV64" s="144"/>
      <c r="CW64" s="144"/>
      <c r="CX64" s="144"/>
      <c r="CY64" s="144"/>
      <c r="CZ64" s="144"/>
      <c r="DA64" s="144"/>
      <c r="DB64" s="147"/>
      <c r="DC64" s="147"/>
      <c r="DD64" s="147"/>
      <c r="DE64" s="14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</row>
    <row r="65" spans="2:178" ht="7.5" customHeight="1">
      <c r="B65" s="175" t="str">
        <f>IF($EN$8=3,IF($BU$14="","",$BU$14),"")</f>
        <v/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7" t="str">
        <f>IF($EN$8=3,IF($CQ$14="","",IF($CY$14&lt;&gt;"式",TEXT($CQ$14,"#,##0.00_);[赤]-#,##0.00"),$CQ$14)),"")</f>
        <v/>
      </c>
      <c r="AA65" s="177"/>
      <c r="AB65" s="177"/>
      <c r="AC65" s="177"/>
      <c r="AD65" s="177"/>
      <c r="AE65" s="177"/>
      <c r="AF65" s="177"/>
      <c r="AG65" s="177"/>
      <c r="AH65" s="178" t="str">
        <f>IF($EN$8=3,IF($CY$14="","",$CY$14),"")</f>
        <v/>
      </c>
      <c r="AI65" s="178"/>
      <c r="AJ65" s="178"/>
      <c r="AK65" s="178"/>
      <c r="AL65" s="177" t="str">
        <f>IF($EN$8=3,IF($DC$14="","",$DC$14),"")</f>
        <v/>
      </c>
      <c r="AM65" s="177"/>
      <c r="AN65" s="177"/>
      <c r="AO65" s="177"/>
      <c r="AP65" s="177"/>
      <c r="AQ65" s="177"/>
      <c r="AR65" s="177"/>
      <c r="AS65" s="177"/>
      <c r="AT65" s="177"/>
      <c r="AU65" s="177"/>
      <c r="AV65" s="144" t="str">
        <f>IF($EN$8=3,IF($DK$14="","",$DK$14),"")</f>
        <v/>
      </c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5" t="str">
        <f>IF($EN$8=3,IF($DY$14="","",$DY$14),"")</f>
        <v/>
      </c>
      <c r="BJ65" s="145"/>
      <c r="BK65" s="145"/>
      <c r="BL65" s="145"/>
      <c r="BM65" s="146"/>
      <c r="BP65" s="149" t="str">
        <f>IF($EN$8&lt;3,IF($T$16="","","変更（増減）"),"")</f>
        <v/>
      </c>
      <c r="BQ65" s="150"/>
      <c r="BR65" s="150"/>
      <c r="BS65" s="150"/>
      <c r="BT65" s="150"/>
      <c r="BU65" s="150"/>
      <c r="BV65" s="150"/>
      <c r="BW65" s="150"/>
      <c r="BX65" s="150"/>
      <c r="BY65" s="151" t="str">
        <f>IF($EN$8&lt;3,IF($T$16="","",$T$16&amp;"-"&amp;$AH$16),"")</f>
        <v/>
      </c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2" t="str">
        <f>IF($EN$8&lt;3,IF($AK$16="","",$AK$16),"")</f>
        <v/>
      </c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47"/>
      <c r="DC65" s="147"/>
      <c r="DD65" s="147"/>
      <c r="DE65" s="148"/>
      <c r="EM65" s="102"/>
      <c r="EN65" s="43"/>
      <c r="EO65" s="1"/>
      <c r="FS65" s="68"/>
      <c r="FT65" s="68"/>
      <c r="FU65" s="68"/>
      <c r="FV65" s="68"/>
    </row>
    <row r="66" spans="2:178" ht="7.5" customHeight="1">
      <c r="B66" s="175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7"/>
      <c r="AA66" s="177"/>
      <c r="AB66" s="177"/>
      <c r="AC66" s="177"/>
      <c r="AD66" s="177"/>
      <c r="AE66" s="177"/>
      <c r="AF66" s="177"/>
      <c r="AG66" s="177"/>
      <c r="AH66" s="178"/>
      <c r="AI66" s="178"/>
      <c r="AJ66" s="178"/>
      <c r="AK66" s="178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5"/>
      <c r="BJ66" s="145"/>
      <c r="BK66" s="145"/>
      <c r="BL66" s="145"/>
      <c r="BM66" s="146"/>
      <c r="BP66" s="149"/>
      <c r="BQ66" s="150"/>
      <c r="BR66" s="150"/>
      <c r="BS66" s="150"/>
      <c r="BT66" s="150"/>
      <c r="BU66" s="150"/>
      <c r="BV66" s="150"/>
      <c r="BW66" s="150"/>
      <c r="BX66" s="150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2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47"/>
      <c r="DC66" s="147"/>
      <c r="DD66" s="147"/>
      <c r="DE66" s="148"/>
    </row>
    <row r="67" spans="2:178" ht="7.5" customHeight="1">
      <c r="B67" s="175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7"/>
      <c r="AA67" s="177"/>
      <c r="AB67" s="177"/>
      <c r="AC67" s="177"/>
      <c r="AD67" s="177"/>
      <c r="AE67" s="177"/>
      <c r="AF67" s="177"/>
      <c r="AG67" s="177"/>
      <c r="AH67" s="178"/>
      <c r="AI67" s="178"/>
      <c r="AJ67" s="178"/>
      <c r="AK67" s="178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5"/>
      <c r="BJ67" s="145"/>
      <c r="BK67" s="145"/>
      <c r="BL67" s="145"/>
      <c r="BM67" s="146"/>
      <c r="BP67" s="149"/>
      <c r="BQ67" s="150"/>
      <c r="BR67" s="150"/>
      <c r="BS67" s="150"/>
      <c r="BT67" s="150"/>
      <c r="BU67" s="150"/>
      <c r="BV67" s="150"/>
      <c r="BW67" s="150"/>
      <c r="BX67" s="150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2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47"/>
      <c r="DC67" s="147"/>
      <c r="DD67" s="147"/>
      <c r="DE67" s="148"/>
    </row>
    <row r="68" spans="2:178" ht="7.5" customHeight="1">
      <c r="B68" s="175" t="str">
        <f>IF($EN$8=3,IF($BU$15="","",$BU$15),"")</f>
        <v/>
      </c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7" t="str">
        <f>IF($EN$8=3,IF($CQ$15="","",IF($CY$15&lt;&gt;"式",TEXT($CQ$15,"#,##0.00_);[赤]-#,##0.00"),$CQ$15)),"")</f>
        <v/>
      </c>
      <c r="AA68" s="177"/>
      <c r="AB68" s="177"/>
      <c r="AC68" s="177"/>
      <c r="AD68" s="177"/>
      <c r="AE68" s="177"/>
      <c r="AF68" s="177"/>
      <c r="AG68" s="177"/>
      <c r="AH68" s="178" t="str">
        <f>IF($EN$8=3,IF($CY$15="","",$CY$15),"")</f>
        <v/>
      </c>
      <c r="AI68" s="178"/>
      <c r="AJ68" s="178"/>
      <c r="AK68" s="178"/>
      <c r="AL68" s="177" t="str">
        <f>IF($EN$8=3,IF($DC$15="","",$DC$15),"")</f>
        <v/>
      </c>
      <c r="AM68" s="177"/>
      <c r="AN68" s="177"/>
      <c r="AO68" s="177"/>
      <c r="AP68" s="177"/>
      <c r="AQ68" s="177"/>
      <c r="AR68" s="177"/>
      <c r="AS68" s="177"/>
      <c r="AT68" s="177"/>
      <c r="AU68" s="177"/>
      <c r="AV68" s="144" t="str">
        <f>IF($EN$8=3,IF($DK$15="","",$DK$15),"")</f>
        <v/>
      </c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5" t="str">
        <f>IF($EN$8=3,IF($DY$15="","",$DY$15),"")</f>
        <v/>
      </c>
      <c r="BJ68" s="145"/>
      <c r="BK68" s="145"/>
      <c r="BL68" s="145"/>
      <c r="BM68" s="146"/>
      <c r="BP68" s="149" t="str">
        <f>IF($EN$8&lt;3,IF($T$17="","","変更（増減）"),"")</f>
        <v/>
      </c>
      <c r="BQ68" s="150"/>
      <c r="BR68" s="150"/>
      <c r="BS68" s="150"/>
      <c r="BT68" s="150"/>
      <c r="BU68" s="150"/>
      <c r="BV68" s="150"/>
      <c r="BW68" s="150"/>
      <c r="BX68" s="150"/>
      <c r="BY68" s="151" t="str">
        <f>IF($EN$8&lt;3,IF($T$17="","",$T$17&amp;"-"&amp;$AH$17),"")</f>
        <v/>
      </c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2" t="str">
        <f>IF($EN$8&lt;3,IF($AK$17="","",$AK$17),"")</f>
        <v/>
      </c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47"/>
      <c r="DC68" s="147"/>
      <c r="DD68" s="147"/>
      <c r="DE68" s="148"/>
    </row>
    <row r="69" spans="2:178" ht="7.5" customHeight="1"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7"/>
      <c r="AA69" s="177"/>
      <c r="AB69" s="177"/>
      <c r="AC69" s="177"/>
      <c r="AD69" s="177"/>
      <c r="AE69" s="177"/>
      <c r="AF69" s="177"/>
      <c r="AG69" s="177"/>
      <c r="AH69" s="178"/>
      <c r="AI69" s="178"/>
      <c r="AJ69" s="178"/>
      <c r="AK69" s="178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5"/>
      <c r="BJ69" s="145"/>
      <c r="BK69" s="145"/>
      <c r="BL69" s="145"/>
      <c r="BM69" s="146"/>
      <c r="BP69" s="149"/>
      <c r="BQ69" s="150"/>
      <c r="BR69" s="150"/>
      <c r="BS69" s="150"/>
      <c r="BT69" s="150"/>
      <c r="BU69" s="150"/>
      <c r="BV69" s="150"/>
      <c r="BW69" s="150"/>
      <c r="BX69" s="150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2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52"/>
      <c r="DA69" s="152"/>
      <c r="DB69" s="147"/>
      <c r="DC69" s="147"/>
      <c r="DD69" s="147"/>
      <c r="DE69" s="148"/>
    </row>
    <row r="70" spans="2:178" ht="7.5" customHeight="1"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7"/>
      <c r="AA70" s="177"/>
      <c r="AB70" s="177"/>
      <c r="AC70" s="177"/>
      <c r="AD70" s="177"/>
      <c r="AE70" s="177"/>
      <c r="AF70" s="177"/>
      <c r="AG70" s="177"/>
      <c r="AH70" s="178"/>
      <c r="AI70" s="178"/>
      <c r="AJ70" s="178"/>
      <c r="AK70" s="178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5"/>
      <c r="BJ70" s="145"/>
      <c r="BK70" s="145"/>
      <c r="BL70" s="145"/>
      <c r="BM70" s="146"/>
      <c r="BP70" s="149"/>
      <c r="BQ70" s="150"/>
      <c r="BR70" s="150"/>
      <c r="BS70" s="150"/>
      <c r="BT70" s="150"/>
      <c r="BU70" s="150"/>
      <c r="BV70" s="150"/>
      <c r="BW70" s="150"/>
      <c r="BX70" s="150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47"/>
      <c r="DC70" s="147"/>
      <c r="DD70" s="147"/>
      <c r="DE70" s="148"/>
    </row>
    <row r="71" spans="2:178" ht="7.5" customHeight="1">
      <c r="B71" s="175" t="str">
        <f>IF($EN$8=3,IF($BU$16="","",$BU$16),"")</f>
        <v/>
      </c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7" t="str">
        <f>IF($EN$8=3,IF($CQ$16="","",IF($CY$16&lt;&gt;"式",TEXT($CQ$16,"#,##0.00_);[赤]-#,##0.00"),$CQ$16)),"")</f>
        <v/>
      </c>
      <c r="AA71" s="177"/>
      <c r="AB71" s="177"/>
      <c r="AC71" s="177"/>
      <c r="AD71" s="177"/>
      <c r="AE71" s="177"/>
      <c r="AF71" s="177"/>
      <c r="AG71" s="177"/>
      <c r="AH71" s="178" t="str">
        <f>IF($EN$8=3,IF($CY$16="","",$CY$16),"")</f>
        <v/>
      </c>
      <c r="AI71" s="178"/>
      <c r="AJ71" s="178"/>
      <c r="AK71" s="178"/>
      <c r="AL71" s="177" t="str">
        <f>IF($EN$8=3,IF($DC$16="","",$DC$16),"")</f>
        <v/>
      </c>
      <c r="AM71" s="177"/>
      <c r="AN71" s="177"/>
      <c r="AO71" s="177"/>
      <c r="AP71" s="177"/>
      <c r="AQ71" s="177"/>
      <c r="AR71" s="177"/>
      <c r="AS71" s="177"/>
      <c r="AT71" s="177"/>
      <c r="AU71" s="177"/>
      <c r="AV71" s="144" t="str">
        <f>IF($EN$8=3,IF($DK$16="","",$DK$16),"")</f>
        <v/>
      </c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5" t="str">
        <f>IF($EN$8=3,IF($DY$16="","",$DY$16),"")</f>
        <v/>
      </c>
      <c r="BJ71" s="145"/>
      <c r="BK71" s="145"/>
      <c r="BL71" s="145"/>
      <c r="BM71" s="146"/>
      <c r="BP71" s="149" t="str">
        <f>IF($EN$8&lt;3,IF($T$18="","","変更（増減）"),"")</f>
        <v/>
      </c>
      <c r="BQ71" s="150"/>
      <c r="BR71" s="150"/>
      <c r="BS71" s="150"/>
      <c r="BT71" s="150"/>
      <c r="BU71" s="150"/>
      <c r="BV71" s="150"/>
      <c r="BW71" s="150"/>
      <c r="BX71" s="150"/>
      <c r="BY71" s="151" t="str">
        <f>IF($EN$8&lt;3,IF($T$18="","",$T$18&amp;"-"&amp;$AH$18),"")</f>
        <v/>
      </c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2" t="str">
        <f>IF($EN$8&lt;3,IF($AK$18="","",$AK$18),"")</f>
        <v/>
      </c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52"/>
      <c r="DA71" s="152"/>
      <c r="DB71" s="147"/>
      <c r="DC71" s="147"/>
      <c r="DD71" s="147"/>
      <c r="DE71" s="148"/>
    </row>
    <row r="72" spans="2:178" ht="7.5" customHeight="1">
      <c r="B72" s="175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7"/>
      <c r="AA72" s="177"/>
      <c r="AB72" s="177"/>
      <c r="AC72" s="177"/>
      <c r="AD72" s="177"/>
      <c r="AE72" s="177"/>
      <c r="AF72" s="177"/>
      <c r="AG72" s="177"/>
      <c r="AH72" s="178"/>
      <c r="AI72" s="178"/>
      <c r="AJ72" s="178"/>
      <c r="AK72" s="178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5"/>
      <c r="BJ72" s="145"/>
      <c r="BK72" s="145"/>
      <c r="BL72" s="145"/>
      <c r="BM72" s="146"/>
      <c r="BP72" s="149"/>
      <c r="BQ72" s="150"/>
      <c r="BR72" s="150"/>
      <c r="BS72" s="150"/>
      <c r="BT72" s="150"/>
      <c r="BU72" s="150"/>
      <c r="BV72" s="150"/>
      <c r="BW72" s="150"/>
      <c r="BX72" s="150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47"/>
      <c r="DC72" s="147"/>
      <c r="DD72" s="147"/>
      <c r="DE72" s="148"/>
    </row>
    <row r="73" spans="2:178" ht="7.5" customHeight="1">
      <c r="B73" s="175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7"/>
      <c r="AA73" s="177"/>
      <c r="AB73" s="177"/>
      <c r="AC73" s="177"/>
      <c r="AD73" s="177"/>
      <c r="AE73" s="177"/>
      <c r="AF73" s="177"/>
      <c r="AG73" s="177"/>
      <c r="AH73" s="178"/>
      <c r="AI73" s="178"/>
      <c r="AJ73" s="178"/>
      <c r="AK73" s="178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5"/>
      <c r="BJ73" s="145"/>
      <c r="BK73" s="145"/>
      <c r="BL73" s="145"/>
      <c r="BM73" s="146"/>
      <c r="BP73" s="149"/>
      <c r="BQ73" s="150"/>
      <c r="BR73" s="150"/>
      <c r="BS73" s="150"/>
      <c r="BT73" s="150"/>
      <c r="BU73" s="150"/>
      <c r="BV73" s="150"/>
      <c r="BW73" s="150"/>
      <c r="BX73" s="150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2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47"/>
      <c r="DC73" s="147"/>
      <c r="DD73" s="147"/>
      <c r="DE73" s="148"/>
    </row>
    <row r="74" spans="2:178" ht="7.5" customHeight="1">
      <c r="B74" s="175" t="str">
        <f>IF($EN$8=3,IF($BU$17="","",$BU$17),"")</f>
        <v/>
      </c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7" t="str">
        <f>IF($EN$8=3,IF($CQ$17="","",IF($CY$17&lt;&gt;"式",TEXT($CQ$17,"#,##0.00_);[赤]-#,##0.00"),$CQ$17)),"")</f>
        <v/>
      </c>
      <c r="AA74" s="177"/>
      <c r="AB74" s="177"/>
      <c r="AC74" s="177"/>
      <c r="AD74" s="177"/>
      <c r="AE74" s="177"/>
      <c r="AF74" s="177"/>
      <c r="AG74" s="177"/>
      <c r="AH74" s="178" t="str">
        <f>IF($EN$8=3,IF($CY$17="","",$CY$17),"")</f>
        <v/>
      </c>
      <c r="AI74" s="178"/>
      <c r="AJ74" s="178"/>
      <c r="AK74" s="178"/>
      <c r="AL74" s="177" t="str">
        <f>IF($EN$8=3,IF($DC$17="","",$DC$17),"")</f>
        <v/>
      </c>
      <c r="AM74" s="177"/>
      <c r="AN74" s="177"/>
      <c r="AO74" s="177"/>
      <c r="AP74" s="177"/>
      <c r="AQ74" s="177"/>
      <c r="AR74" s="177"/>
      <c r="AS74" s="177"/>
      <c r="AT74" s="177"/>
      <c r="AU74" s="177"/>
      <c r="AV74" s="144" t="str">
        <f>IF($EN$8=3,IF($DK$17="","",$DK$17),"")</f>
        <v/>
      </c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5" t="str">
        <f>IF($EN$8=3,IF($DY$17="","",$DY$17),"")</f>
        <v/>
      </c>
      <c r="BJ74" s="145"/>
      <c r="BK74" s="145"/>
      <c r="BL74" s="145"/>
      <c r="BM74" s="146"/>
      <c r="BP74" s="192" t="s">
        <v>35</v>
      </c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4">
        <f>IF($EN$8&lt;&gt;3,IF($AK$19="","",$AK$19),"")</f>
        <v>0</v>
      </c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5"/>
      <c r="DC74" s="195"/>
      <c r="DD74" s="195"/>
      <c r="DE74" s="196"/>
    </row>
    <row r="75" spans="2:178" ht="7.5" customHeight="1">
      <c r="B75" s="175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7"/>
      <c r="AA75" s="177"/>
      <c r="AB75" s="177"/>
      <c r="AC75" s="177"/>
      <c r="AD75" s="177"/>
      <c r="AE75" s="177"/>
      <c r="AF75" s="177"/>
      <c r="AG75" s="177"/>
      <c r="AH75" s="178"/>
      <c r="AI75" s="178"/>
      <c r="AJ75" s="178"/>
      <c r="AK75" s="178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5"/>
      <c r="BJ75" s="145"/>
      <c r="BK75" s="145"/>
      <c r="BL75" s="145"/>
      <c r="BM75" s="146"/>
      <c r="BP75" s="192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5"/>
      <c r="DC75" s="195"/>
      <c r="DD75" s="195"/>
      <c r="DE75" s="196"/>
    </row>
    <row r="76" spans="2:178" s="69" customFormat="1" ht="7.5" customHeight="1">
      <c r="B76" s="215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7"/>
      <c r="AA76" s="217"/>
      <c r="AB76" s="217"/>
      <c r="AC76" s="217"/>
      <c r="AD76" s="217"/>
      <c r="AE76" s="217"/>
      <c r="AF76" s="217"/>
      <c r="AG76" s="217"/>
      <c r="AH76" s="218"/>
      <c r="AI76" s="218"/>
      <c r="AJ76" s="218"/>
      <c r="AK76" s="218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31"/>
      <c r="BJ76" s="231"/>
      <c r="BK76" s="231"/>
      <c r="BL76" s="231"/>
      <c r="BM76" s="232"/>
      <c r="BO76" s="1"/>
      <c r="BP76" s="192"/>
      <c r="BQ76" s="193"/>
      <c r="BR76" s="193"/>
      <c r="BS76" s="193"/>
      <c r="BT76" s="193"/>
      <c r="BU76" s="193"/>
      <c r="BV76" s="193"/>
      <c r="BW76" s="193"/>
      <c r="BX76" s="193"/>
      <c r="BY76" s="193"/>
      <c r="BZ76" s="193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5"/>
      <c r="DC76" s="195"/>
      <c r="DD76" s="195"/>
      <c r="DE76" s="196"/>
      <c r="DF76" s="1"/>
    </row>
    <row r="77" spans="2:178" s="68" customFormat="1" ht="7.5" customHeight="1" thickBot="1">
      <c r="BO77" s="1"/>
      <c r="BP77" s="153" t="s">
        <v>36</v>
      </c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54"/>
      <c r="CL77" s="154"/>
      <c r="CM77" s="154"/>
      <c r="CN77" s="154"/>
      <c r="CO77" s="447" t="str">
        <f>IF($EN$8&lt;3,IF($AK$22="","",$AK$22),"")</f>
        <v/>
      </c>
      <c r="CP77" s="447"/>
      <c r="CQ77" s="447"/>
      <c r="CR77" s="447"/>
      <c r="CS77" s="447"/>
      <c r="CT77" s="447"/>
      <c r="CU77" s="447"/>
      <c r="CV77" s="447"/>
      <c r="CW77" s="447"/>
      <c r="CX77" s="447"/>
      <c r="CY77" s="447"/>
      <c r="CZ77" s="447"/>
      <c r="DA77" s="447"/>
      <c r="DB77" s="485"/>
      <c r="DC77" s="485"/>
      <c r="DD77" s="485"/>
      <c r="DE77" s="486"/>
      <c r="DF77" s="1"/>
    </row>
    <row r="78" spans="2:178" s="68" customFormat="1" ht="7.5" customHeight="1">
      <c r="B78" s="179" t="s">
        <v>75</v>
      </c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394" t="s">
        <v>77</v>
      </c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5"/>
      <c r="AE78" s="395"/>
      <c r="AF78" s="395"/>
      <c r="AG78" s="395"/>
      <c r="AH78" s="397" t="s">
        <v>76</v>
      </c>
      <c r="AI78" s="395"/>
      <c r="AJ78" s="395"/>
      <c r="AK78" s="395"/>
      <c r="AL78" s="395"/>
      <c r="AM78" s="395"/>
      <c r="AN78" s="395"/>
      <c r="AO78" s="395"/>
      <c r="AP78" s="395"/>
      <c r="AQ78" s="395"/>
      <c r="AR78" s="395"/>
      <c r="AS78" s="395"/>
      <c r="AT78" s="395"/>
      <c r="AU78" s="395"/>
      <c r="AV78" s="395"/>
      <c r="AW78" s="398"/>
      <c r="AX78" s="180" t="s">
        <v>78</v>
      </c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7"/>
      <c r="BO78" s="1"/>
      <c r="BP78" s="153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448"/>
      <c r="CP78" s="448"/>
      <c r="CQ78" s="448"/>
      <c r="CR78" s="448"/>
      <c r="CS78" s="448"/>
      <c r="CT78" s="448"/>
      <c r="CU78" s="448"/>
      <c r="CV78" s="448"/>
      <c r="CW78" s="448"/>
      <c r="CX78" s="448"/>
      <c r="CY78" s="448"/>
      <c r="CZ78" s="448"/>
      <c r="DA78" s="448"/>
      <c r="DB78" s="487"/>
      <c r="DC78" s="487"/>
      <c r="DD78" s="487"/>
      <c r="DE78" s="488"/>
      <c r="DF78" s="1"/>
      <c r="DG78" s="77"/>
      <c r="DH78" s="77"/>
    </row>
    <row r="79" spans="2:178" ht="7.5" customHeight="1">
      <c r="B79" s="181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396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6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399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8"/>
      <c r="BP79" s="153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449"/>
      <c r="CP79" s="449"/>
      <c r="CQ79" s="449"/>
      <c r="CR79" s="449"/>
      <c r="CS79" s="449"/>
      <c r="CT79" s="449"/>
      <c r="CU79" s="449"/>
      <c r="CV79" s="449"/>
      <c r="CW79" s="449"/>
      <c r="CX79" s="449"/>
      <c r="CY79" s="449"/>
      <c r="CZ79" s="449"/>
      <c r="DA79" s="449"/>
      <c r="DB79" s="489"/>
      <c r="DC79" s="489"/>
      <c r="DD79" s="489"/>
      <c r="DE79" s="490"/>
      <c r="DG79" s="77"/>
      <c r="DH79" s="77"/>
    </row>
    <row r="80" spans="2:178" ht="7.5" customHeight="1">
      <c r="B80" s="200" t="str">
        <f>IF($EN$8=3,IF($DK$18="","",$DK$18),IF($AK$24="","",$AK$24))</f>
        <v/>
      </c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6" t="s">
        <v>99</v>
      </c>
      <c r="P80" s="379"/>
      <c r="Q80" s="382">
        <v>0.1</v>
      </c>
      <c r="R80" s="198"/>
      <c r="S80" s="198"/>
      <c r="T80" s="199"/>
      <c r="U80" s="189" t="str">
        <f>IF($EN$8=3,IF($CX$22="","",$CX$22),IF($AK$24="","",$AK$24))</f>
        <v/>
      </c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90" t="s">
        <v>82</v>
      </c>
      <c r="AG80" s="191"/>
      <c r="AH80" s="198">
        <v>0.1</v>
      </c>
      <c r="AI80" s="198"/>
      <c r="AJ80" s="198"/>
      <c r="AK80" s="199"/>
      <c r="AL80" s="189" t="str">
        <f>IF($EN$8=3,IF($DK$22="","",$DK$22),IF($AK$25="","",$AK$25))</f>
        <v/>
      </c>
      <c r="AM80" s="189"/>
      <c r="AN80" s="189"/>
      <c r="AO80" s="189"/>
      <c r="AP80" s="189"/>
      <c r="AQ80" s="189"/>
      <c r="AR80" s="189"/>
      <c r="AS80" s="189"/>
      <c r="AT80" s="189"/>
      <c r="AU80" s="189"/>
      <c r="AV80" s="190" t="s">
        <v>82</v>
      </c>
      <c r="AW80" s="383"/>
      <c r="AX80" s="391" t="str">
        <f>IF($EN$8=3,IF($DK$26="","",$DK$26),IF($AK$26="","",$AK$26))</f>
        <v/>
      </c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9" t="s">
        <v>82</v>
      </c>
      <c r="BM80" s="210"/>
      <c r="BO80" s="69"/>
      <c r="BP80" s="153" t="s">
        <v>37</v>
      </c>
      <c r="BQ80" s="154"/>
      <c r="BR80" s="154"/>
      <c r="BS80" s="154"/>
      <c r="BT80" s="154"/>
      <c r="BU80" s="154"/>
      <c r="BV80" s="154"/>
      <c r="BW80" s="154"/>
      <c r="BX80" s="154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447">
        <f>IF($EN$8&lt;3,IF($AK$23="",0,$AK$23),"")</f>
        <v>0</v>
      </c>
      <c r="CP80" s="447"/>
      <c r="CQ80" s="447"/>
      <c r="CR80" s="447"/>
      <c r="CS80" s="447"/>
      <c r="CT80" s="447"/>
      <c r="CU80" s="447"/>
      <c r="CV80" s="447"/>
      <c r="CW80" s="447"/>
      <c r="CX80" s="447"/>
      <c r="CY80" s="447"/>
      <c r="CZ80" s="447"/>
      <c r="DA80" s="447"/>
      <c r="DB80" s="485"/>
      <c r="DC80" s="485"/>
      <c r="DD80" s="485"/>
      <c r="DE80" s="486"/>
    </row>
    <row r="81" spans="2:113" ht="7.5" customHeight="1">
      <c r="B81" s="202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7"/>
      <c r="P81" s="380"/>
      <c r="Q81" s="382"/>
      <c r="R81" s="198"/>
      <c r="S81" s="198"/>
      <c r="T81" s="19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90"/>
      <c r="AG81" s="191"/>
      <c r="AH81" s="198"/>
      <c r="AI81" s="198"/>
      <c r="AJ81" s="198"/>
      <c r="AK81" s="19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90"/>
      <c r="AW81" s="383"/>
      <c r="AX81" s="392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11"/>
      <c r="BM81" s="212"/>
      <c r="BO81" s="68"/>
      <c r="BP81" s="153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448"/>
      <c r="CP81" s="448"/>
      <c r="CQ81" s="448"/>
      <c r="CR81" s="448"/>
      <c r="CS81" s="448"/>
      <c r="CT81" s="448"/>
      <c r="CU81" s="448"/>
      <c r="CV81" s="448"/>
      <c r="CW81" s="448"/>
      <c r="CX81" s="448"/>
      <c r="CY81" s="448"/>
      <c r="CZ81" s="448"/>
      <c r="DA81" s="448"/>
      <c r="DB81" s="487"/>
      <c r="DC81" s="487"/>
      <c r="DD81" s="487"/>
      <c r="DE81" s="488"/>
      <c r="DG81" s="16"/>
      <c r="DH81" s="16"/>
    </row>
    <row r="82" spans="2:113" ht="7.5" customHeight="1">
      <c r="B82" s="202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7"/>
      <c r="P82" s="380"/>
      <c r="Q82" s="382"/>
      <c r="R82" s="198"/>
      <c r="S82" s="198"/>
      <c r="T82" s="19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90"/>
      <c r="AG82" s="191"/>
      <c r="AH82" s="198"/>
      <c r="AI82" s="198"/>
      <c r="AJ82" s="198"/>
      <c r="AK82" s="19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90"/>
      <c r="AW82" s="383"/>
      <c r="AX82" s="392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11"/>
      <c r="BM82" s="212"/>
      <c r="BP82" s="153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  <c r="CE82" s="154"/>
      <c r="CF82" s="154"/>
      <c r="CG82" s="154"/>
      <c r="CH82" s="154"/>
      <c r="CI82" s="154"/>
      <c r="CJ82" s="154"/>
      <c r="CK82" s="154"/>
      <c r="CL82" s="154"/>
      <c r="CM82" s="154"/>
      <c r="CN82" s="154"/>
      <c r="CO82" s="449"/>
      <c r="CP82" s="449"/>
      <c r="CQ82" s="449"/>
      <c r="CR82" s="449"/>
      <c r="CS82" s="449"/>
      <c r="CT82" s="449"/>
      <c r="CU82" s="449"/>
      <c r="CV82" s="449"/>
      <c r="CW82" s="449"/>
      <c r="CX82" s="449"/>
      <c r="CY82" s="449"/>
      <c r="CZ82" s="449"/>
      <c r="DA82" s="449"/>
      <c r="DB82" s="489"/>
      <c r="DC82" s="489"/>
      <c r="DD82" s="489"/>
      <c r="DE82" s="490"/>
      <c r="DG82" s="76"/>
      <c r="DH82" s="76"/>
    </row>
    <row r="83" spans="2:113" ht="7.5" customHeight="1">
      <c r="B83" s="202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7"/>
      <c r="P83" s="380"/>
      <c r="Q83" s="382">
        <v>0.08</v>
      </c>
      <c r="R83" s="198"/>
      <c r="S83" s="198"/>
      <c r="T83" s="199"/>
      <c r="U83" s="189" t="str">
        <f>IF($EN$8=3,IF($CX$23="","",$CX$23),"")</f>
        <v/>
      </c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90" t="s">
        <v>82</v>
      </c>
      <c r="AG83" s="191"/>
      <c r="AH83" s="198">
        <v>0.08</v>
      </c>
      <c r="AI83" s="198"/>
      <c r="AJ83" s="198"/>
      <c r="AK83" s="199"/>
      <c r="AL83" s="189" t="str">
        <f>IF($EN$8=3,IF($DK$23="","",$DK$23),"")</f>
        <v/>
      </c>
      <c r="AM83" s="189"/>
      <c r="AN83" s="189"/>
      <c r="AO83" s="189"/>
      <c r="AP83" s="189"/>
      <c r="AQ83" s="189"/>
      <c r="AR83" s="189"/>
      <c r="AS83" s="189"/>
      <c r="AT83" s="189"/>
      <c r="AU83" s="189"/>
      <c r="AV83" s="190" t="s">
        <v>82</v>
      </c>
      <c r="AW83" s="383"/>
      <c r="AX83" s="392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11"/>
      <c r="BM83" s="212"/>
      <c r="BP83" s="153" t="s">
        <v>38</v>
      </c>
      <c r="BQ83" s="154"/>
      <c r="BR83" s="154"/>
      <c r="BS83" s="154"/>
      <c r="BT83" s="154"/>
      <c r="BU83" s="154"/>
      <c r="BV83" s="154"/>
      <c r="BW83" s="154"/>
      <c r="BX83" s="154"/>
      <c r="BY83" s="154"/>
      <c r="BZ83" s="154"/>
      <c r="CA83" s="154"/>
      <c r="CB83" s="154"/>
      <c r="CC83" s="154"/>
      <c r="CD83" s="154"/>
      <c r="CE83" s="154"/>
      <c r="CF83" s="154"/>
      <c r="CG83" s="154"/>
      <c r="CH83" s="154"/>
      <c r="CI83" s="154"/>
      <c r="CJ83" s="154"/>
      <c r="CK83" s="154"/>
      <c r="CL83" s="154"/>
      <c r="CM83" s="154"/>
      <c r="CN83" s="154"/>
      <c r="CO83" s="447">
        <f>IF($EN$8&lt;3,CO74-CO80,"")</f>
        <v>0</v>
      </c>
      <c r="CP83" s="447"/>
      <c r="CQ83" s="447"/>
      <c r="CR83" s="447"/>
      <c r="CS83" s="447"/>
      <c r="CT83" s="447"/>
      <c r="CU83" s="447"/>
      <c r="CV83" s="447"/>
      <c r="CW83" s="447"/>
      <c r="CX83" s="447"/>
      <c r="CY83" s="447"/>
      <c r="CZ83" s="447"/>
      <c r="DA83" s="447"/>
      <c r="DB83" s="485"/>
      <c r="DC83" s="485"/>
      <c r="DD83" s="485"/>
      <c r="DE83" s="486"/>
      <c r="DF83" s="69"/>
      <c r="DG83" s="76"/>
      <c r="DH83" s="76"/>
    </row>
    <row r="84" spans="2:113" ht="7.5" customHeight="1">
      <c r="B84" s="202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7"/>
      <c r="P84" s="380"/>
      <c r="Q84" s="382"/>
      <c r="R84" s="198"/>
      <c r="S84" s="198"/>
      <c r="T84" s="19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90"/>
      <c r="AG84" s="191"/>
      <c r="AH84" s="198"/>
      <c r="AI84" s="198"/>
      <c r="AJ84" s="198"/>
      <c r="AK84" s="19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90"/>
      <c r="AW84" s="383"/>
      <c r="AX84" s="392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11"/>
      <c r="BM84" s="212"/>
      <c r="BP84" s="153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54"/>
      <c r="CN84" s="154"/>
      <c r="CO84" s="448"/>
      <c r="CP84" s="448"/>
      <c r="CQ84" s="448"/>
      <c r="CR84" s="448"/>
      <c r="CS84" s="448"/>
      <c r="CT84" s="448"/>
      <c r="CU84" s="448"/>
      <c r="CV84" s="448"/>
      <c r="CW84" s="448"/>
      <c r="CX84" s="448"/>
      <c r="CY84" s="448"/>
      <c r="CZ84" s="448"/>
      <c r="DA84" s="448"/>
      <c r="DB84" s="487"/>
      <c r="DC84" s="487"/>
      <c r="DD84" s="487"/>
      <c r="DE84" s="488"/>
      <c r="DF84" s="68"/>
      <c r="DG84" s="68"/>
      <c r="DH84" s="68"/>
    </row>
    <row r="85" spans="2:113" ht="7.5" customHeight="1">
      <c r="B85" s="202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7"/>
      <c r="P85" s="380"/>
      <c r="Q85" s="382"/>
      <c r="R85" s="198"/>
      <c r="S85" s="198"/>
      <c r="T85" s="19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90"/>
      <c r="AG85" s="191"/>
      <c r="AH85" s="198"/>
      <c r="AI85" s="198"/>
      <c r="AJ85" s="198"/>
      <c r="AK85" s="19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90"/>
      <c r="AW85" s="383"/>
      <c r="AX85" s="392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11"/>
      <c r="BM85" s="212"/>
      <c r="BP85" s="156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7"/>
      <c r="CC85" s="157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578"/>
      <c r="CP85" s="578"/>
      <c r="CQ85" s="578"/>
      <c r="CR85" s="578"/>
      <c r="CS85" s="578"/>
      <c r="CT85" s="578"/>
      <c r="CU85" s="578"/>
      <c r="CV85" s="578"/>
      <c r="CW85" s="578"/>
      <c r="CX85" s="578"/>
      <c r="CY85" s="578"/>
      <c r="CZ85" s="578"/>
      <c r="DA85" s="578"/>
      <c r="DB85" s="579"/>
      <c r="DC85" s="579"/>
      <c r="DD85" s="579"/>
      <c r="DE85" s="580"/>
      <c r="DF85" s="68"/>
    </row>
    <row r="86" spans="2:113" ht="8.25" customHeight="1">
      <c r="B86" s="202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7"/>
      <c r="P86" s="380"/>
      <c r="Q86" s="372" t="s">
        <v>68</v>
      </c>
      <c r="R86" s="222"/>
      <c r="S86" s="222"/>
      <c r="T86" s="223"/>
      <c r="U86" s="189" t="str">
        <f>IF($EN$8=3,IF($CX$24="","",$CX$24),"")</f>
        <v/>
      </c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90" t="s">
        <v>82</v>
      </c>
      <c r="AG86" s="191"/>
      <c r="AH86" s="222" t="s">
        <v>68</v>
      </c>
      <c r="AI86" s="222"/>
      <c r="AJ86" s="222"/>
      <c r="AK86" s="223"/>
      <c r="AL86" s="189" t="str">
        <f>IF($EN$8=3,IF($DK$24="","",$DK$24),"")</f>
        <v/>
      </c>
      <c r="AM86" s="189"/>
      <c r="AN86" s="189"/>
      <c r="AO86" s="189"/>
      <c r="AP86" s="189"/>
      <c r="AQ86" s="189"/>
      <c r="AR86" s="189"/>
      <c r="AS86" s="189"/>
      <c r="AT86" s="189"/>
      <c r="AU86" s="189"/>
      <c r="AV86" s="190" t="s">
        <v>82</v>
      </c>
      <c r="AW86" s="383"/>
      <c r="AX86" s="392"/>
      <c r="AY86" s="203"/>
      <c r="AZ86" s="203"/>
      <c r="BA86" s="203"/>
      <c r="BB86" s="203"/>
      <c r="BC86" s="203"/>
      <c r="BD86" s="203"/>
      <c r="BE86" s="203"/>
      <c r="BF86" s="203"/>
      <c r="BG86" s="203"/>
      <c r="BH86" s="203"/>
      <c r="BI86" s="203"/>
      <c r="BJ86" s="203"/>
      <c r="BK86" s="203"/>
      <c r="BL86" s="211"/>
      <c r="BM86" s="212"/>
    </row>
    <row r="87" spans="2:113" ht="8.25" customHeight="1">
      <c r="B87" s="202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7"/>
      <c r="P87" s="380"/>
      <c r="Q87" s="372"/>
      <c r="R87" s="222"/>
      <c r="S87" s="222"/>
      <c r="T87" s="223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90"/>
      <c r="AG87" s="191"/>
      <c r="AH87" s="222"/>
      <c r="AI87" s="222"/>
      <c r="AJ87" s="222"/>
      <c r="AK87" s="223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190"/>
      <c r="AW87" s="383"/>
      <c r="AX87" s="392"/>
      <c r="AY87" s="203"/>
      <c r="AZ87" s="203"/>
      <c r="BA87" s="203"/>
      <c r="BB87" s="203"/>
      <c r="BC87" s="203"/>
      <c r="BD87" s="203"/>
      <c r="BE87" s="203"/>
      <c r="BF87" s="203"/>
      <c r="BG87" s="203"/>
      <c r="BH87" s="203"/>
      <c r="BI87" s="203"/>
      <c r="BJ87" s="203"/>
      <c r="BK87" s="203"/>
      <c r="BL87" s="211"/>
      <c r="BM87" s="212"/>
      <c r="BP87" s="385" t="s">
        <v>71</v>
      </c>
      <c r="BQ87" s="386"/>
      <c r="BR87" s="386"/>
      <c r="BS87" s="386"/>
      <c r="BT87" s="386"/>
      <c r="BU87" s="386"/>
      <c r="BV87" s="386"/>
      <c r="BW87" s="386"/>
      <c r="BX87" s="386"/>
      <c r="BY87" s="386"/>
      <c r="BZ87" s="386"/>
      <c r="CA87" s="386"/>
      <c r="CB87" s="386"/>
      <c r="CC87" s="386"/>
      <c r="CD87" s="386"/>
      <c r="CE87" s="386"/>
      <c r="CF87" s="386"/>
      <c r="CG87" s="386"/>
      <c r="CH87" s="386"/>
      <c r="CI87" s="386"/>
      <c r="CJ87" s="386"/>
      <c r="CK87" s="386"/>
      <c r="CL87" s="386"/>
      <c r="CM87" s="386"/>
      <c r="CN87" s="386"/>
      <c r="CO87" s="386"/>
      <c r="CP87" s="386"/>
      <c r="CQ87" s="386"/>
      <c r="CR87" s="386"/>
      <c r="CS87" s="386"/>
      <c r="CT87" s="386"/>
      <c r="CU87" s="386"/>
      <c r="CV87" s="386"/>
      <c r="CW87" s="386"/>
      <c r="CX87" s="386"/>
      <c r="CY87" s="386"/>
      <c r="CZ87" s="386"/>
      <c r="DA87" s="386"/>
      <c r="DB87" s="386"/>
      <c r="DC87" s="386"/>
      <c r="DD87" s="386"/>
      <c r="DE87" s="387"/>
    </row>
    <row r="88" spans="2:113" ht="8.25" customHeight="1" thickBot="1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8"/>
      <c r="P88" s="381"/>
      <c r="Q88" s="373"/>
      <c r="R88" s="374"/>
      <c r="S88" s="374"/>
      <c r="T88" s="375"/>
      <c r="U88" s="376"/>
      <c r="V88" s="376"/>
      <c r="W88" s="376"/>
      <c r="X88" s="376"/>
      <c r="Y88" s="376"/>
      <c r="Z88" s="376"/>
      <c r="AA88" s="376"/>
      <c r="AB88" s="376"/>
      <c r="AC88" s="376"/>
      <c r="AD88" s="376"/>
      <c r="AE88" s="376"/>
      <c r="AF88" s="377"/>
      <c r="AG88" s="378"/>
      <c r="AH88" s="374"/>
      <c r="AI88" s="374"/>
      <c r="AJ88" s="374"/>
      <c r="AK88" s="375"/>
      <c r="AL88" s="376"/>
      <c r="AM88" s="376"/>
      <c r="AN88" s="376"/>
      <c r="AO88" s="376"/>
      <c r="AP88" s="376"/>
      <c r="AQ88" s="376"/>
      <c r="AR88" s="376"/>
      <c r="AS88" s="376"/>
      <c r="AT88" s="376"/>
      <c r="AU88" s="376"/>
      <c r="AV88" s="377"/>
      <c r="AW88" s="384"/>
      <c r="AX88" s="393"/>
      <c r="AY88" s="205"/>
      <c r="AZ88" s="205"/>
      <c r="BA88" s="205"/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13"/>
      <c r="BM88" s="214"/>
      <c r="BP88" s="388"/>
      <c r="BQ88" s="389"/>
      <c r="BR88" s="389"/>
      <c r="BS88" s="389"/>
      <c r="BT88" s="389"/>
      <c r="BU88" s="389"/>
      <c r="BV88" s="389"/>
      <c r="BW88" s="389"/>
      <c r="BX88" s="389"/>
      <c r="BY88" s="389"/>
      <c r="BZ88" s="389"/>
      <c r="CA88" s="389"/>
      <c r="CB88" s="389"/>
      <c r="CC88" s="389"/>
      <c r="CD88" s="389"/>
      <c r="CE88" s="389"/>
      <c r="CF88" s="389"/>
      <c r="CG88" s="389"/>
      <c r="CH88" s="389"/>
      <c r="CI88" s="389"/>
      <c r="CJ88" s="389"/>
      <c r="CK88" s="389"/>
      <c r="CL88" s="389"/>
      <c r="CM88" s="389"/>
      <c r="CN88" s="389"/>
      <c r="CO88" s="389"/>
      <c r="CP88" s="389"/>
      <c r="CQ88" s="389"/>
      <c r="CR88" s="389"/>
      <c r="CS88" s="389"/>
      <c r="CT88" s="389"/>
      <c r="CU88" s="389"/>
      <c r="CV88" s="389"/>
      <c r="CW88" s="389"/>
      <c r="CX88" s="389"/>
      <c r="CY88" s="389"/>
      <c r="CZ88" s="389"/>
      <c r="DA88" s="389"/>
      <c r="DB88" s="389"/>
      <c r="DC88" s="389"/>
      <c r="DD88" s="389"/>
      <c r="DE88" s="390"/>
    </row>
    <row r="89" spans="2:113" ht="7.5" customHeight="1"/>
    <row r="90" spans="2:113" ht="9.75" customHeight="1">
      <c r="B90" s="101" t="s">
        <v>98</v>
      </c>
    </row>
    <row r="91" spans="2:113" ht="9" customHeight="1">
      <c r="B91" s="354" t="s">
        <v>83</v>
      </c>
      <c r="C91" s="355"/>
      <c r="D91" s="355"/>
      <c r="E91" s="355"/>
      <c r="F91" s="355"/>
      <c r="G91" s="355"/>
      <c r="H91" s="355"/>
      <c r="I91" s="355"/>
      <c r="J91" s="355"/>
      <c r="K91" s="355"/>
      <c r="L91" s="356"/>
      <c r="M91" s="360" t="s">
        <v>66</v>
      </c>
      <c r="N91" s="361"/>
      <c r="O91" s="361"/>
      <c r="P91" s="361"/>
      <c r="Q91" s="348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50"/>
    </row>
    <row r="92" spans="2:113" s="3" customFormat="1" ht="5.25" customHeight="1">
      <c r="B92" s="357"/>
      <c r="C92" s="358"/>
      <c r="D92" s="358"/>
      <c r="E92" s="358"/>
      <c r="F92" s="358"/>
      <c r="G92" s="358"/>
      <c r="H92" s="358"/>
      <c r="I92" s="358"/>
      <c r="J92" s="358"/>
      <c r="K92" s="358"/>
      <c r="L92" s="359"/>
      <c r="M92" s="223"/>
      <c r="N92" s="362"/>
      <c r="O92" s="362"/>
      <c r="P92" s="362"/>
      <c r="Q92" s="351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3"/>
      <c r="DH92" s="1"/>
      <c r="DI92" s="1"/>
    </row>
    <row r="93" spans="2:113" ht="11.25" customHeight="1">
      <c r="B93" s="366" t="s">
        <v>74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8"/>
      <c r="M93" s="223"/>
      <c r="N93" s="362"/>
      <c r="O93" s="362"/>
      <c r="P93" s="362"/>
      <c r="Q93" s="363"/>
      <c r="R93" s="364"/>
      <c r="S93" s="364"/>
      <c r="T93" s="364"/>
      <c r="U93" s="364"/>
      <c r="V93" s="364"/>
      <c r="W93" s="364"/>
      <c r="X93" s="364"/>
      <c r="Y93" s="364"/>
      <c r="Z93" s="364"/>
      <c r="AA93" s="364"/>
      <c r="AB93" s="364"/>
      <c r="AC93" s="365"/>
      <c r="AL93" s="564" t="s">
        <v>11</v>
      </c>
      <c r="AM93" s="565"/>
      <c r="AN93" s="565"/>
      <c r="AO93" s="565"/>
      <c r="AP93" s="565"/>
      <c r="AQ93" s="565"/>
      <c r="AR93" s="565"/>
      <c r="AS93" s="565"/>
      <c r="AT93" s="565"/>
      <c r="AU93" s="566"/>
      <c r="AV93" s="569" t="s">
        <v>100</v>
      </c>
      <c r="AW93" s="565"/>
      <c r="AX93" s="565"/>
      <c r="AY93" s="565"/>
      <c r="AZ93" s="565"/>
      <c r="BA93" s="565"/>
      <c r="BB93" s="565"/>
      <c r="BC93" s="565"/>
      <c r="BD93" s="566"/>
      <c r="BE93" s="569" t="s">
        <v>101</v>
      </c>
      <c r="BF93" s="565"/>
      <c r="BG93" s="565"/>
      <c r="BH93" s="565"/>
      <c r="BI93" s="565"/>
      <c r="BJ93" s="565"/>
      <c r="BK93" s="565"/>
      <c r="BL93" s="565"/>
      <c r="BM93" s="565"/>
      <c r="BN93" s="565"/>
      <c r="BO93" s="565"/>
      <c r="BP93" s="565"/>
      <c r="BQ93" s="565"/>
      <c r="BR93" s="565"/>
      <c r="BS93" s="565"/>
      <c r="BT93" s="565"/>
      <c r="BU93" s="587"/>
      <c r="BV93" s="92"/>
      <c r="BW93" s="571" t="s">
        <v>12</v>
      </c>
      <c r="BX93" s="572"/>
      <c r="BY93" s="572"/>
      <c r="BZ93" s="572"/>
      <c r="CA93" s="572"/>
      <c r="CB93" s="572"/>
      <c r="CC93" s="572"/>
      <c r="CD93" s="572"/>
      <c r="CE93" s="572"/>
      <c r="CF93" s="572" t="s">
        <v>13</v>
      </c>
      <c r="CG93" s="572"/>
      <c r="CH93" s="572"/>
      <c r="CI93" s="572"/>
      <c r="CJ93" s="572"/>
      <c r="CK93" s="572"/>
      <c r="CL93" s="572"/>
      <c r="CM93" s="572"/>
      <c r="CN93" s="572"/>
      <c r="CO93" s="572" t="s">
        <v>14</v>
      </c>
      <c r="CP93" s="572"/>
      <c r="CQ93" s="572"/>
      <c r="CR93" s="572"/>
      <c r="CS93" s="572"/>
      <c r="CT93" s="572"/>
      <c r="CU93" s="572"/>
      <c r="CV93" s="572"/>
      <c r="CW93" s="572"/>
      <c r="CX93" s="572"/>
      <c r="CY93" s="572"/>
      <c r="CZ93" s="572"/>
      <c r="DA93" s="572"/>
      <c r="DB93" s="572"/>
      <c r="DC93" s="572"/>
      <c r="DD93" s="572"/>
      <c r="DE93" s="573"/>
    </row>
    <row r="94" spans="2:113" ht="9.75" customHeight="1">
      <c r="B94" s="366"/>
      <c r="C94" s="367"/>
      <c r="D94" s="367"/>
      <c r="E94" s="367"/>
      <c r="F94" s="367"/>
      <c r="G94" s="367"/>
      <c r="H94" s="367"/>
      <c r="I94" s="367"/>
      <c r="J94" s="367"/>
      <c r="K94" s="367"/>
      <c r="L94" s="368"/>
      <c r="M94" s="340" t="s">
        <v>69</v>
      </c>
      <c r="N94" s="340"/>
      <c r="O94" s="340"/>
      <c r="P94" s="341"/>
      <c r="Q94" s="161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3"/>
      <c r="AL94" s="555"/>
      <c r="AM94" s="556"/>
      <c r="AN94" s="556"/>
      <c r="AO94" s="556"/>
      <c r="AP94" s="556"/>
      <c r="AQ94" s="556"/>
      <c r="AR94" s="556"/>
      <c r="AS94" s="556"/>
      <c r="AT94" s="556"/>
      <c r="AU94" s="557"/>
      <c r="AV94" s="567"/>
      <c r="AW94" s="567"/>
      <c r="AX94" s="567"/>
      <c r="AY94" s="567"/>
      <c r="AZ94" s="567"/>
      <c r="BA94" s="567"/>
      <c r="BB94" s="567"/>
      <c r="BC94" s="567"/>
      <c r="BD94" s="567"/>
      <c r="BE94" s="581"/>
      <c r="BF94" s="556"/>
      <c r="BG94" s="556"/>
      <c r="BH94" s="556"/>
      <c r="BI94" s="556"/>
      <c r="BJ94" s="556"/>
      <c r="BK94" s="556"/>
      <c r="BL94" s="556"/>
      <c r="BM94" s="556"/>
      <c r="BN94" s="556"/>
      <c r="BO94" s="556"/>
      <c r="BP94" s="556"/>
      <c r="BQ94" s="556"/>
      <c r="BR94" s="556"/>
      <c r="BS94" s="556"/>
      <c r="BT94" s="556"/>
      <c r="BU94" s="582"/>
      <c r="BW94" s="574"/>
      <c r="BX94" s="567"/>
      <c r="BY94" s="567"/>
      <c r="BZ94" s="567"/>
      <c r="CA94" s="567"/>
      <c r="CB94" s="567"/>
      <c r="CC94" s="567"/>
      <c r="CD94" s="567"/>
      <c r="CE94" s="567"/>
      <c r="CF94" s="567"/>
      <c r="CG94" s="567"/>
      <c r="CH94" s="567"/>
      <c r="CI94" s="567"/>
      <c r="CJ94" s="567"/>
      <c r="CK94" s="567"/>
      <c r="CL94" s="567"/>
      <c r="CM94" s="567"/>
      <c r="CN94" s="567"/>
      <c r="CO94" s="567"/>
      <c r="CP94" s="567"/>
      <c r="CQ94" s="567"/>
      <c r="CR94" s="567"/>
      <c r="CS94" s="567"/>
      <c r="CT94" s="567"/>
      <c r="CU94" s="567"/>
      <c r="CV94" s="567"/>
      <c r="CW94" s="567"/>
      <c r="CX94" s="567"/>
      <c r="CY94" s="567"/>
      <c r="CZ94" s="567"/>
      <c r="DA94" s="567"/>
      <c r="DB94" s="567"/>
      <c r="DC94" s="567"/>
      <c r="DD94" s="567"/>
      <c r="DE94" s="576"/>
    </row>
    <row r="95" spans="2:113" ht="15.75" customHeight="1">
      <c r="B95" s="369"/>
      <c r="C95" s="370"/>
      <c r="D95" s="370"/>
      <c r="E95" s="370"/>
      <c r="F95" s="370"/>
      <c r="G95" s="370"/>
      <c r="H95" s="370"/>
      <c r="I95" s="370"/>
      <c r="J95" s="370"/>
      <c r="K95" s="370"/>
      <c r="L95" s="371"/>
      <c r="M95" s="342"/>
      <c r="N95" s="342"/>
      <c r="O95" s="342"/>
      <c r="P95" s="343"/>
      <c r="Q95" s="164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6"/>
      <c r="AL95" s="558"/>
      <c r="AM95" s="559"/>
      <c r="AN95" s="559"/>
      <c r="AO95" s="559"/>
      <c r="AP95" s="559"/>
      <c r="AQ95" s="559"/>
      <c r="AR95" s="559"/>
      <c r="AS95" s="559"/>
      <c r="AT95" s="559"/>
      <c r="AU95" s="560"/>
      <c r="AV95" s="567"/>
      <c r="AW95" s="567"/>
      <c r="AX95" s="567"/>
      <c r="AY95" s="567"/>
      <c r="AZ95" s="567"/>
      <c r="BA95" s="567"/>
      <c r="BB95" s="567"/>
      <c r="BC95" s="567"/>
      <c r="BD95" s="567"/>
      <c r="BE95" s="583"/>
      <c r="BF95" s="559"/>
      <c r="BG95" s="559"/>
      <c r="BH95" s="559"/>
      <c r="BI95" s="559"/>
      <c r="BJ95" s="559"/>
      <c r="BK95" s="559"/>
      <c r="BL95" s="559"/>
      <c r="BM95" s="559"/>
      <c r="BN95" s="559"/>
      <c r="BO95" s="559"/>
      <c r="BP95" s="559"/>
      <c r="BQ95" s="559"/>
      <c r="BR95" s="559"/>
      <c r="BS95" s="559"/>
      <c r="BT95" s="559"/>
      <c r="BU95" s="584"/>
      <c r="BW95" s="574"/>
      <c r="BX95" s="567"/>
      <c r="BY95" s="567"/>
      <c r="BZ95" s="567"/>
      <c r="CA95" s="567"/>
      <c r="CB95" s="567"/>
      <c r="CC95" s="567"/>
      <c r="CD95" s="567"/>
      <c r="CE95" s="567"/>
      <c r="CF95" s="567"/>
      <c r="CG95" s="567"/>
      <c r="CH95" s="567"/>
      <c r="CI95" s="567"/>
      <c r="CJ95" s="567"/>
      <c r="CK95" s="567"/>
      <c r="CL95" s="567"/>
      <c r="CM95" s="567"/>
      <c r="CN95" s="567"/>
      <c r="CO95" s="567"/>
      <c r="CP95" s="567"/>
      <c r="CQ95" s="567"/>
      <c r="CR95" s="567"/>
      <c r="CS95" s="567"/>
      <c r="CT95" s="567"/>
      <c r="CU95" s="567"/>
      <c r="CV95" s="567"/>
      <c r="CW95" s="567"/>
      <c r="CX95" s="567"/>
      <c r="CY95" s="567"/>
      <c r="CZ95" s="567"/>
      <c r="DA95" s="567"/>
      <c r="DB95" s="567"/>
      <c r="DC95" s="567"/>
      <c r="DD95" s="567"/>
      <c r="DE95" s="576"/>
    </row>
    <row r="96" spans="2:113" ht="10.5" customHeight="1">
      <c r="B96" s="344" t="s">
        <v>70</v>
      </c>
      <c r="C96" s="344"/>
      <c r="D96" s="344"/>
      <c r="E96" s="344"/>
      <c r="F96" s="344"/>
      <c r="G96" s="344"/>
      <c r="H96" s="344"/>
      <c r="I96" s="344"/>
      <c r="J96" s="344"/>
      <c r="K96" s="344"/>
      <c r="L96" s="345"/>
      <c r="M96" s="346" t="s">
        <v>69</v>
      </c>
      <c r="N96" s="347"/>
      <c r="O96" s="347"/>
      <c r="P96" s="347"/>
      <c r="Q96" s="348"/>
      <c r="R96" s="349"/>
      <c r="S96" s="349"/>
      <c r="T96" s="349"/>
      <c r="U96" s="349"/>
      <c r="V96" s="349"/>
      <c r="W96" s="349"/>
      <c r="X96" s="349"/>
      <c r="Y96" s="349"/>
      <c r="Z96" s="349"/>
      <c r="AA96" s="349"/>
      <c r="AB96" s="349"/>
      <c r="AC96" s="350"/>
      <c r="AL96" s="558"/>
      <c r="AM96" s="559"/>
      <c r="AN96" s="559"/>
      <c r="AO96" s="559"/>
      <c r="AP96" s="559"/>
      <c r="AQ96" s="559"/>
      <c r="AR96" s="559"/>
      <c r="AS96" s="559"/>
      <c r="AT96" s="559"/>
      <c r="AU96" s="560"/>
      <c r="AV96" s="567"/>
      <c r="AW96" s="567"/>
      <c r="AX96" s="567"/>
      <c r="AY96" s="567"/>
      <c r="AZ96" s="567"/>
      <c r="BA96" s="567"/>
      <c r="BB96" s="567"/>
      <c r="BC96" s="567"/>
      <c r="BD96" s="567"/>
      <c r="BE96" s="583"/>
      <c r="BF96" s="559"/>
      <c r="BG96" s="559"/>
      <c r="BH96" s="559"/>
      <c r="BI96" s="559"/>
      <c r="BJ96" s="559"/>
      <c r="BK96" s="559"/>
      <c r="BL96" s="559"/>
      <c r="BM96" s="559"/>
      <c r="BN96" s="559"/>
      <c r="BO96" s="559"/>
      <c r="BP96" s="559"/>
      <c r="BQ96" s="559"/>
      <c r="BR96" s="559"/>
      <c r="BS96" s="559"/>
      <c r="BT96" s="559"/>
      <c r="BU96" s="584"/>
      <c r="BW96" s="574"/>
      <c r="BX96" s="567"/>
      <c r="BY96" s="567"/>
      <c r="BZ96" s="567"/>
      <c r="CA96" s="567"/>
      <c r="CB96" s="567"/>
      <c r="CC96" s="567"/>
      <c r="CD96" s="567"/>
      <c r="CE96" s="567"/>
      <c r="CF96" s="567"/>
      <c r="CG96" s="567"/>
      <c r="CH96" s="567"/>
      <c r="CI96" s="567"/>
      <c r="CJ96" s="567"/>
      <c r="CK96" s="567"/>
      <c r="CL96" s="567"/>
      <c r="CM96" s="567"/>
      <c r="CN96" s="567"/>
      <c r="CO96" s="567"/>
      <c r="CP96" s="567"/>
      <c r="CQ96" s="567"/>
      <c r="CR96" s="567"/>
      <c r="CS96" s="567"/>
      <c r="CT96" s="567"/>
      <c r="CU96" s="567"/>
      <c r="CV96" s="567"/>
      <c r="CW96" s="567"/>
      <c r="CX96" s="567"/>
      <c r="CY96" s="567"/>
      <c r="CZ96" s="567"/>
      <c r="DA96" s="567"/>
      <c r="DB96" s="567"/>
      <c r="DC96" s="567"/>
      <c r="DD96" s="567"/>
      <c r="DE96" s="576"/>
    </row>
    <row r="97" spans="1:145" ht="9" customHeight="1">
      <c r="B97" s="344"/>
      <c r="C97" s="344"/>
      <c r="D97" s="344"/>
      <c r="E97" s="344"/>
      <c r="F97" s="344"/>
      <c r="G97" s="344"/>
      <c r="H97" s="344"/>
      <c r="I97" s="344"/>
      <c r="J97" s="344"/>
      <c r="K97" s="344"/>
      <c r="L97" s="345"/>
      <c r="M97" s="346"/>
      <c r="N97" s="347"/>
      <c r="O97" s="347"/>
      <c r="P97" s="347"/>
      <c r="Q97" s="351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3"/>
      <c r="AL97" s="558"/>
      <c r="AM97" s="559"/>
      <c r="AN97" s="559"/>
      <c r="AO97" s="559"/>
      <c r="AP97" s="559"/>
      <c r="AQ97" s="559"/>
      <c r="AR97" s="559"/>
      <c r="AS97" s="559"/>
      <c r="AT97" s="559"/>
      <c r="AU97" s="560"/>
      <c r="AV97" s="567"/>
      <c r="AW97" s="567"/>
      <c r="AX97" s="567"/>
      <c r="AY97" s="567"/>
      <c r="AZ97" s="567"/>
      <c r="BA97" s="567"/>
      <c r="BB97" s="567"/>
      <c r="BC97" s="567"/>
      <c r="BD97" s="567"/>
      <c r="BE97" s="583"/>
      <c r="BF97" s="559"/>
      <c r="BG97" s="559"/>
      <c r="BH97" s="559"/>
      <c r="BI97" s="559"/>
      <c r="BJ97" s="559"/>
      <c r="BK97" s="559"/>
      <c r="BL97" s="559"/>
      <c r="BM97" s="559"/>
      <c r="BN97" s="559"/>
      <c r="BO97" s="559"/>
      <c r="BP97" s="559"/>
      <c r="BQ97" s="559"/>
      <c r="BR97" s="559"/>
      <c r="BS97" s="559"/>
      <c r="BT97" s="559"/>
      <c r="BU97" s="584"/>
      <c r="BW97" s="574"/>
      <c r="BX97" s="567"/>
      <c r="BY97" s="567"/>
      <c r="BZ97" s="567"/>
      <c r="CA97" s="567"/>
      <c r="CB97" s="567"/>
      <c r="CC97" s="567"/>
      <c r="CD97" s="567"/>
      <c r="CE97" s="567"/>
      <c r="CF97" s="567"/>
      <c r="CG97" s="567"/>
      <c r="CH97" s="567"/>
      <c r="CI97" s="567"/>
      <c r="CJ97" s="567"/>
      <c r="CK97" s="567"/>
      <c r="CL97" s="567"/>
      <c r="CM97" s="567"/>
      <c r="CN97" s="567"/>
      <c r="CO97" s="567"/>
      <c r="CP97" s="567"/>
      <c r="CQ97" s="567"/>
      <c r="CR97" s="567"/>
      <c r="CS97" s="567"/>
      <c r="CT97" s="567"/>
      <c r="CU97" s="567"/>
      <c r="CV97" s="567"/>
      <c r="CW97" s="567"/>
      <c r="CX97" s="567"/>
      <c r="CY97" s="567"/>
      <c r="CZ97" s="567"/>
      <c r="DA97" s="567"/>
      <c r="DB97" s="567"/>
      <c r="DC97" s="567"/>
      <c r="DD97" s="567"/>
      <c r="DE97" s="576"/>
    </row>
    <row r="98" spans="1:145" ht="9" customHeight="1">
      <c r="B98" s="344"/>
      <c r="C98" s="344"/>
      <c r="D98" s="344"/>
      <c r="E98" s="344"/>
      <c r="F98" s="344"/>
      <c r="G98" s="344"/>
      <c r="H98" s="344"/>
      <c r="I98" s="344"/>
      <c r="J98" s="344"/>
      <c r="K98" s="344"/>
      <c r="L98" s="345"/>
      <c r="M98" s="346"/>
      <c r="N98" s="347"/>
      <c r="O98" s="347"/>
      <c r="P98" s="347"/>
      <c r="Q98" s="164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6"/>
      <c r="AL98" s="561"/>
      <c r="AM98" s="562"/>
      <c r="AN98" s="562"/>
      <c r="AO98" s="562"/>
      <c r="AP98" s="562"/>
      <c r="AQ98" s="562"/>
      <c r="AR98" s="562"/>
      <c r="AS98" s="562"/>
      <c r="AT98" s="562"/>
      <c r="AU98" s="563"/>
      <c r="AV98" s="568"/>
      <c r="AW98" s="568"/>
      <c r="AX98" s="568"/>
      <c r="AY98" s="568"/>
      <c r="AZ98" s="568"/>
      <c r="BA98" s="568"/>
      <c r="BB98" s="568"/>
      <c r="BC98" s="568"/>
      <c r="BD98" s="568"/>
      <c r="BE98" s="585"/>
      <c r="BF98" s="562"/>
      <c r="BG98" s="562"/>
      <c r="BH98" s="562"/>
      <c r="BI98" s="562"/>
      <c r="BJ98" s="562"/>
      <c r="BK98" s="562"/>
      <c r="BL98" s="562"/>
      <c r="BM98" s="562"/>
      <c r="BN98" s="562"/>
      <c r="BO98" s="562"/>
      <c r="BP98" s="562"/>
      <c r="BQ98" s="562"/>
      <c r="BR98" s="562"/>
      <c r="BS98" s="562"/>
      <c r="BT98" s="562"/>
      <c r="BU98" s="586"/>
      <c r="BW98" s="575"/>
      <c r="BX98" s="568"/>
      <c r="BY98" s="568"/>
      <c r="BZ98" s="568"/>
      <c r="CA98" s="568"/>
      <c r="CB98" s="568"/>
      <c r="CC98" s="568"/>
      <c r="CD98" s="568"/>
      <c r="CE98" s="568"/>
      <c r="CF98" s="568"/>
      <c r="CG98" s="568"/>
      <c r="CH98" s="568"/>
      <c r="CI98" s="568"/>
      <c r="CJ98" s="568"/>
      <c r="CK98" s="568"/>
      <c r="CL98" s="568"/>
      <c r="CM98" s="568"/>
      <c r="CN98" s="568"/>
      <c r="CO98" s="568"/>
      <c r="CP98" s="568"/>
      <c r="CQ98" s="568"/>
      <c r="CR98" s="568"/>
      <c r="CS98" s="568"/>
      <c r="CT98" s="568"/>
      <c r="CU98" s="568"/>
      <c r="CV98" s="568"/>
      <c r="CW98" s="568"/>
      <c r="CX98" s="568"/>
      <c r="CY98" s="568"/>
      <c r="CZ98" s="568"/>
      <c r="DA98" s="568"/>
      <c r="DB98" s="568"/>
      <c r="DC98" s="568"/>
      <c r="DD98" s="568"/>
      <c r="DE98" s="577"/>
      <c r="DH98" s="74"/>
      <c r="DI98" s="74"/>
      <c r="DJ98" s="74"/>
      <c r="DK98" s="74"/>
      <c r="DL98" s="74"/>
    </row>
    <row r="99" spans="1:145" ht="12" customHeight="1">
      <c r="B99" s="80"/>
      <c r="AP99" s="318" t="s">
        <v>62</v>
      </c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71"/>
      <c r="BP99" s="71"/>
      <c r="BQ99" s="71"/>
      <c r="BT99" s="71"/>
      <c r="BU99" s="71"/>
      <c r="CY99" s="74" t="s">
        <v>96</v>
      </c>
      <c r="CZ99" s="74"/>
      <c r="DA99" s="74"/>
      <c r="DB99" s="74"/>
      <c r="DC99" s="74"/>
      <c r="DD99" s="74"/>
      <c r="DE99" s="74"/>
      <c r="DF99" s="74"/>
      <c r="EO99" s="1"/>
    </row>
    <row r="100" spans="1:145" ht="6.75" customHeight="1">
      <c r="B100" s="1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  <c r="BJ100" s="318"/>
      <c r="BK100" s="318"/>
      <c r="BL100" s="318"/>
      <c r="BM100" s="318"/>
      <c r="BN100" s="318"/>
      <c r="BO100" s="71"/>
      <c r="BP100" s="71"/>
      <c r="BQ100" s="71"/>
      <c r="BT100" s="71"/>
      <c r="DD100" s="74"/>
      <c r="DE100" s="74"/>
      <c r="DF100" s="74"/>
      <c r="DG100" s="74"/>
      <c r="DH100" s="74"/>
      <c r="DI100" s="74"/>
      <c r="DJ100" s="74"/>
      <c r="EO100" s="1"/>
    </row>
    <row r="101" spans="1:145" ht="8.25" customHeight="1">
      <c r="A101" s="319" t="s">
        <v>73</v>
      </c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CM101" s="320" t="str">
        <f>IF($T$6="","",$T$6)</f>
        <v/>
      </c>
      <c r="CN101" s="320"/>
      <c r="CO101" s="320"/>
      <c r="CP101" s="320"/>
      <c r="CQ101" s="320"/>
      <c r="CR101" s="320"/>
      <c r="CS101" s="322" t="s">
        <v>3</v>
      </c>
      <c r="CT101" s="322"/>
      <c r="CU101" s="320" t="str">
        <f>IF($AD$6="","",$AD$6)</f>
        <v/>
      </c>
      <c r="CV101" s="320"/>
      <c r="CW101" s="320"/>
      <c r="CX101" s="322" t="s">
        <v>4</v>
      </c>
      <c r="CY101" s="322"/>
      <c r="CZ101" s="320" t="str">
        <f>IF($AK$6="","",$AK$6)</f>
        <v/>
      </c>
      <c r="DA101" s="320"/>
      <c r="DB101" s="320"/>
      <c r="DC101" s="234" t="s">
        <v>5</v>
      </c>
      <c r="DD101" s="234"/>
      <c r="DE101" s="4"/>
    </row>
    <row r="102" spans="1:145" ht="8.25" customHeight="1">
      <c r="A102" s="319"/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H102" s="16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  <c r="BJ102" s="318"/>
      <c r="BK102" s="318"/>
      <c r="BL102" s="318"/>
      <c r="BM102" s="318"/>
      <c r="BN102" s="318"/>
      <c r="CM102" s="320"/>
      <c r="CN102" s="320"/>
      <c r="CO102" s="320"/>
      <c r="CP102" s="320"/>
      <c r="CQ102" s="320"/>
      <c r="CR102" s="320"/>
      <c r="CS102" s="322"/>
      <c r="CT102" s="322"/>
      <c r="CU102" s="320"/>
      <c r="CV102" s="320"/>
      <c r="CW102" s="320"/>
      <c r="CX102" s="322"/>
      <c r="CY102" s="322"/>
      <c r="CZ102" s="320"/>
      <c r="DA102" s="320"/>
      <c r="DB102" s="320"/>
      <c r="DC102" s="234"/>
      <c r="DD102" s="234"/>
      <c r="DE102" s="4"/>
    </row>
    <row r="103" spans="1:145" ht="8.25" customHeight="1">
      <c r="A103" s="319"/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CM103" s="321"/>
      <c r="CN103" s="321"/>
      <c r="CO103" s="321"/>
      <c r="CP103" s="321"/>
      <c r="CQ103" s="321"/>
      <c r="CR103" s="321"/>
      <c r="CS103" s="323"/>
      <c r="CT103" s="323"/>
      <c r="CU103" s="321"/>
      <c r="CV103" s="321"/>
      <c r="CW103" s="321"/>
      <c r="CX103" s="323"/>
      <c r="CY103" s="323"/>
      <c r="CZ103" s="321"/>
      <c r="DA103" s="321"/>
      <c r="DB103" s="321"/>
      <c r="DC103" s="324"/>
      <c r="DD103" s="324"/>
      <c r="DE103" s="79"/>
    </row>
    <row r="104" spans="1:145" ht="8.25" customHeight="1">
      <c r="B104" s="1"/>
    </row>
    <row r="105" spans="1:145" ht="7.5" customHeight="1">
      <c r="B105" s="1"/>
    </row>
    <row r="106" spans="1:145" ht="7.5" customHeight="1" thickBot="1">
      <c r="B106" s="304" t="s">
        <v>65</v>
      </c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</row>
    <row r="107" spans="1:145" ht="7.5" customHeight="1"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AL107" s="438" t="s">
        <v>2</v>
      </c>
      <c r="AM107" s="439"/>
      <c r="AN107" s="439"/>
      <c r="AO107" s="439"/>
      <c r="AP107" s="439"/>
      <c r="AQ107" s="440"/>
      <c r="AR107" s="461">
        <v>2</v>
      </c>
      <c r="AS107" s="462"/>
      <c r="AT107" s="462">
        <v>0</v>
      </c>
      <c r="AU107" s="462"/>
      <c r="AV107" s="417"/>
      <c r="AW107" s="417"/>
      <c r="AX107" s="467"/>
      <c r="AY107" s="468"/>
      <c r="AZ107" s="468"/>
      <c r="BA107" s="473"/>
      <c r="BB107" s="467"/>
      <c r="BC107" s="468"/>
      <c r="BD107" s="468"/>
      <c r="BE107" s="473"/>
      <c r="BF107" s="417"/>
      <c r="BG107" s="417"/>
      <c r="BH107" s="417"/>
      <c r="BI107" s="417"/>
      <c r="BJ107" s="417"/>
      <c r="BK107" s="420"/>
      <c r="BP107" s="404" t="s">
        <v>7</v>
      </c>
      <c r="BQ107" s="405"/>
      <c r="BR107" s="405"/>
      <c r="BS107" s="405"/>
      <c r="BT107" s="405"/>
      <c r="BU107" s="406"/>
      <c r="BV107" s="450" t="str">
        <f>IF(貴社情報!$I$5="","",LEFT(貴社情報!$I$5,1))</f>
        <v/>
      </c>
      <c r="BW107" s="451"/>
      <c r="BX107" s="454" t="str">
        <f>IF(貴社情報!$I$5="","",RIGHT(LEFT(貴社情報!$I$5,2),1))</f>
        <v/>
      </c>
      <c r="BY107" s="455"/>
      <c r="BZ107" s="454" t="str">
        <f>IF(貴社情報!$I$5="","",RIGHT(LEFT(貴社情報!$I$5,3),1))</f>
        <v/>
      </c>
      <c r="CA107" s="455"/>
      <c r="CB107" s="454" t="str">
        <f>IF(貴社情報!$I$5="","",RIGHT(LEFT(貴社情報!$I$5,4),1))</f>
        <v/>
      </c>
      <c r="CC107" s="455"/>
      <c r="CD107" s="454" t="str">
        <f>IF(貴社情報!$I$5="","",RIGHT(LEFT(貴社情報!$I$5,5),1))</f>
        <v/>
      </c>
      <c r="CE107" s="455"/>
      <c r="CF107" s="454" t="str">
        <f>IF(貴社情報!$I$5="","",RIGHT(LEFT(貴社情報!$I$5,6),1))</f>
        <v/>
      </c>
      <c r="CG107" s="458"/>
    </row>
    <row r="108" spans="1:145" ht="7.5" customHeight="1">
      <c r="B108" s="1"/>
      <c r="C108" s="80"/>
      <c r="AL108" s="441"/>
      <c r="AM108" s="442"/>
      <c r="AN108" s="442"/>
      <c r="AO108" s="442"/>
      <c r="AP108" s="442"/>
      <c r="AQ108" s="443"/>
      <c r="AR108" s="463"/>
      <c r="AS108" s="464"/>
      <c r="AT108" s="464"/>
      <c r="AU108" s="464"/>
      <c r="AV108" s="418"/>
      <c r="AW108" s="418"/>
      <c r="AX108" s="469"/>
      <c r="AY108" s="470"/>
      <c r="AZ108" s="470"/>
      <c r="BA108" s="474"/>
      <c r="BB108" s="469"/>
      <c r="BC108" s="470"/>
      <c r="BD108" s="470"/>
      <c r="BE108" s="474"/>
      <c r="BF108" s="418"/>
      <c r="BG108" s="418"/>
      <c r="BH108" s="418"/>
      <c r="BI108" s="418"/>
      <c r="BJ108" s="418"/>
      <c r="BK108" s="421"/>
      <c r="BP108" s="407"/>
      <c r="BQ108" s="288"/>
      <c r="BR108" s="288"/>
      <c r="BS108" s="288"/>
      <c r="BT108" s="288"/>
      <c r="BU108" s="289"/>
      <c r="BV108" s="293"/>
      <c r="BW108" s="294"/>
      <c r="BX108" s="297"/>
      <c r="BY108" s="298"/>
      <c r="BZ108" s="297"/>
      <c r="CA108" s="298"/>
      <c r="CB108" s="297"/>
      <c r="CC108" s="298"/>
      <c r="CD108" s="297"/>
      <c r="CE108" s="298"/>
      <c r="CF108" s="297"/>
      <c r="CG108" s="459"/>
    </row>
    <row r="109" spans="1:145" ht="7.5" customHeight="1" thickBot="1">
      <c r="B109" s="80"/>
      <c r="M109" s="311" t="str">
        <f>IF($AX$80="","",$AX$80)</f>
        <v/>
      </c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3" t="s">
        <v>82</v>
      </c>
      <c r="AD109" s="313"/>
      <c r="AE109" s="313"/>
      <c r="AF109" s="313"/>
      <c r="AL109" s="444"/>
      <c r="AM109" s="445"/>
      <c r="AN109" s="445"/>
      <c r="AO109" s="445"/>
      <c r="AP109" s="445"/>
      <c r="AQ109" s="446"/>
      <c r="AR109" s="465"/>
      <c r="AS109" s="466"/>
      <c r="AT109" s="466"/>
      <c r="AU109" s="466"/>
      <c r="AV109" s="419"/>
      <c r="AW109" s="419"/>
      <c r="AX109" s="471"/>
      <c r="AY109" s="472"/>
      <c r="AZ109" s="472"/>
      <c r="BA109" s="475"/>
      <c r="BB109" s="471"/>
      <c r="BC109" s="472"/>
      <c r="BD109" s="472"/>
      <c r="BE109" s="475"/>
      <c r="BF109" s="419"/>
      <c r="BG109" s="419"/>
      <c r="BH109" s="419"/>
      <c r="BI109" s="419"/>
      <c r="BJ109" s="419"/>
      <c r="BK109" s="422"/>
      <c r="BP109" s="408"/>
      <c r="BQ109" s="409"/>
      <c r="BR109" s="409"/>
      <c r="BS109" s="409"/>
      <c r="BT109" s="409"/>
      <c r="BU109" s="410"/>
      <c r="BV109" s="452"/>
      <c r="BW109" s="453"/>
      <c r="BX109" s="456"/>
      <c r="BY109" s="457"/>
      <c r="BZ109" s="456"/>
      <c r="CA109" s="457"/>
      <c r="CB109" s="456"/>
      <c r="CC109" s="457"/>
      <c r="CD109" s="456"/>
      <c r="CE109" s="457"/>
      <c r="CF109" s="456"/>
      <c r="CG109" s="460"/>
    </row>
    <row r="110" spans="1:145" ht="7.5" customHeight="1" thickBot="1">
      <c r="B110" s="233" t="s">
        <v>67</v>
      </c>
      <c r="C110" s="234"/>
      <c r="D110" s="234"/>
      <c r="E110" s="234"/>
      <c r="F110" s="234"/>
      <c r="G110" s="234"/>
      <c r="H110" s="234"/>
      <c r="I110" s="234"/>
      <c r="J110" s="234"/>
      <c r="K110" s="234"/>
      <c r="L110" s="72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3"/>
      <c r="AD110" s="313"/>
      <c r="AE110" s="313"/>
      <c r="AF110" s="313"/>
    </row>
    <row r="111" spans="1:145" ht="7.5" customHeight="1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72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3"/>
      <c r="AD111" s="313"/>
      <c r="AE111" s="313"/>
      <c r="AF111" s="313"/>
      <c r="AL111" s="404" t="s">
        <v>23</v>
      </c>
      <c r="AM111" s="405"/>
      <c r="AN111" s="405"/>
      <c r="AO111" s="405"/>
      <c r="AP111" s="405"/>
      <c r="AQ111" s="406"/>
      <c r="AR111" s="411" t="str">
        <f>IF($EN$8=3,"",IF($T$11="","",LEFT($T$11,1)))</f>
        <v/>
      </c>
      <c r="AS111" s="412"/>
      <c r="AT111" s="412" t="str">
        <f>IF($EN$8=3,"",IF($T$11="","",RIGHT(LEFT($T$11,2),1)))</f>
        <v/>
      </c>
      <c r="AU111" s="412"/>
      <c r="AV111" s="412" t="str">
        <f>IF($EN$8=3,"",IF($T$11="","",RIGHT(LEFT($T$11,3),1)))</f>
        <v/>
      </c>
      <c r="AW111" s="412"/>
      <c r="AX111" s="412" t="str">
        <f>IF($EN$8=3,"",IF($T$11="","",RIGHT(LEFT($T$11,4),1)))</f>
        <v/>
      </c>
      <c r="AY111" s="412"/>
      <c r="AZ111" s="412" t="str">
        <f>IF($EN$8=3,"",IF($T$11="","",RIGHT(LEFT($T$11,5),1)))</f>
        <v/>
      </c>
      <c r="BA111" s="412"/>
      <c r="BB111" s="412" t="str">
        <f>IF($EN$8=3,"",IF($T$11="","",RIGHT(LEFT($T$11,6),1)))</f>
        <v/>
      </c>
      <c r="BC111" s="412"/>
      <c r="BD111" s="412" t="str">
        <f>IF($EN$8=3,"",IF($T$11="","",RIGHT(LEFT($T$11,7),1)))</f>
        <v/>
      </c>
      <c r="BE111" s="412"/>
      <c r="BF111" s="412" t="s">
        <v>6</v>
      </c>
      <c r="BG111" s="412"/>
      <c r="BH111" s="412" t="str">
        <f>IF($EN$8=3,"",IF($AF$11="","",LEFT($AF$11,1)))</f>
        <v/>
      </c>
      <c r="BI111" s="412"/>
      <c r="BJ111" s="412" t="str">
        <f>IF($EN$8=3,"",IF($AF$11="","",RIGHT(LEFT($AF$11,2),1)))</f>
        <v/>
      </c>
      <c r="BK111" s="412"/>
      <c r="BL111" s="412" t="str">
        <f>IF($EN$8=3,"",IF($AF$11="","",RIGHT(LEFT($AF$11,3),1)))</f>
        <v/>
      </c>
      <c r="BM111" s="423"/>
      <c r="BP111" s="305" t="s">
        <v>15</v>
      </c>
      <c r="BQ111" s="306"/>
      <c r="BR111" s="306"/>
      <c r="BS111" s="306"/>
      <c r="BT111" s="309" t="str">
        <f>IF(貴社情報!$I$6="","",貴社情報!$I$6)</f>
        <v/>
      </c>
      <c r="BU111" s="309"/>
      <c r="BV111" s="309"/>
      <c r="BW111" s="309"/>
      <c r="BX111" s="309"/>
      <c r="BY111" s="309"/>
      <c r="BZ111" s="309"/>
      <c r="CA111" s="309"/>
      <c r="CB111" s="309"/>
      <c r="CC111" s="78"/>
      <c r="CD111" s="78"/>
      <c r="CE111" s="78"/>
      <c r="CF111" s="78"/>
      <c r="CG111" s="78"/>
      <c r="CH111" s="78"/>
      <c r="CI111" s="78"/>
      <c r="CJ111" s="78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4"/>
    </row>
    <row r="112" spans="1:145" ht="7.5" customHeight="1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72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3"/>
      <c r="AD112" s="313"/>
      <c r="AE112" s="313"/>
      <c r="AF112" s="313"/>
      <c r="AL112" s="407"/>
      <c r="AM112" s="288"/>
      <c r="AN112" s="288"/>
      <c r="AO112" s="288"/>
      <c r="AP112" s="288"/>
      <c r="AQ112" s="289"/>
      <c r="AR112" s="413"/>
      <c r="AS112" s="414"/>
      <c r="AT112" s="414"/>
      <c r="AU112" s="414"/>
      <c r="AV112" s="414"/>
      <c r="AW112" s="414"/>
      <c r="AX112" s="414"/>
      <c r="AY112" s="414"/>
      <c r="AZ112" s="414"/>
      <c r="BA112" s="414"/>
      <c r="BB112" s="414"/>
      <c r="BC112" s="414"/>
      <c r="BD112" s="414"/>
      <c r="BE112" s="414"/>
      <c r="BF112" s="414"/>
      <c r="BG112" s="414"/>
      <c r="BH112" s="414"/>
      <c r="BI112" s="414"/>
      <c r="BJ112" s="414"/>
      <c r="BK112" s="414"/>
      <c r="BL112" s="414"/>
      <c r="BM112" s="424"/>
      <c r="BN112" s="69"/>
      <c r="BP112" s="307"/>
      <c r="BQ112" s="308"/>
      <c r="BR112" s="308"/>
      <c r="BS112" s="308"/>
      <c r="BT112" s="310"/>
      <c r="BU112" s="310"/>
      <c r="BV112" s="310"/>
      <c r="BW112" s="310"/>
      <c r="BX112" s="310"/>
      <c r="BY112" s="310"/>
      <c r="BZ112" s="310"/>
      <c r="CA112" s="310"/>
      <c r="CB112" s="310"/>
      <c r="CC112" s="85"/>
      <c r="CD112" s="85"/>
      <c r="CE112" s="85"/>
      <c r="CF112" s="85"/>
      <c r="CG112" s="85"/>
      <c r="CH112" s="85"/>
      <c r="CI112" s="85"/>
      <c r="CJ112" s="85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2"/>
    </row>
    <row r="113" spans="2:181" ht="7.5" customHeight="1" thickBot="1"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73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2"/>
      <c r="Y113" s="312"/>
      <c r="Z113" s="312"/>
      <c r="AA113" s="312"/>
      <c r="AB113" s="312"/>
      <c r="AC113" s="314"/>
      <c r="AD113" s="314"/>
      <c r="AE113" s="314"/>
      <c r="AF113" s="314"/>
      <c r="AL113" s="408"/>
      <c r="AM113" s="409"/>
      <c r="AN113" s="409"/>
      <c r="AO113" s="409"/>
      <c r="AP113" s="409"/>
      <c r="AQ113" s="410"/>
      <c r="AR113" s="415"/>
      <c r="AS113" s="416"/>
      <c r="AT113" s="416"/>
      <c r="AU113" s="416"/>
      <c r="AV113" s="416"/>
      <c r="AW113" s="416"/>
      <c r="AX113" s="416"/>
      <c r="AY113" s="416"/>
      <c r="AZ113" s="416"/>
      <c r="BA113" s="416"/>
      <c r="BB113" s="416"/>
      <c r="BC113" s="416"/>
      <c r="BD113" s="416"/>
      <c r="BE113" s="416"/>
      <c r="BF113" s="416"/>
      <c r="BG113" s="416"/>
      <c r="BH113" s="416"/>
      <c r="BI113" s="416"/>
      <c r="BJ113" s="416"/>
      <c r="BK113" s="416"/>
      <c r="BL113" s="416"/>
      <c r="BM113" s="425"/>
      <c r="BN113" s="68"/>
      <c r="BP113" s="258" t="s">
        <v>16</v>
      </c>
      <c r="BQ113" s="259"/>
      <c r="BR113" s="259"/>
      <c r="BS113" s="259"/>
      <c r="BT113" s="262" t="str">
        <f>IF(貴社情報!$I$7="","",貴社情報!$I$7)</f>
        <v/>
      </c>
      <c r="BU113" s="262"/>
      <c r="BV113" s="262"/>
      <c r="BW113" s="262"/>
      <c r="BX113" s="262"/>
      <c r="BY113" s="262"/>
      <c r="BZ113" s="262"/>
      <c r="CA113" s="262"/>
      <c r="CB113" s="262"/>
      <c r="CC113" s="262"/>
      <c r="CD113" s="262"/>
      <c r="CE113" s="262"/>
      <c r="CF113" s="262"/>
      <c r="CG113" s="262"/>
      <c r="CH113" s="262"/>
      <c r="CI113" s="262"/>
      <c r="CJ113" s="262"/>
      <c r="CK113" s="262"/>
      <c r="CL113" s="262"/>
      <c r="CM113" s="262"/>
      <c r="CN113" s="262"/>
      <c r="CO113" s="262"/>
      <c r="CP113" s="262"/>
      <c r="CQ113" s="262"/>
      <c r="CR113" s="262"/>
      <c r="CS113" s="262"/>
      <c r="CT113" s="262"/>
      <c r="CU113" s="262"/>
      <c r="CV113" s="262"/>
      <c r="CW113" s="262"/>
      <c r="CX113" s="262"/>
      <c r="CY113" s="262"/>
      <c r="CZ113" s="262"/>
      <c r="DA113" s="262"/>
      <c r="DB113" s="262"/>
      <c r="DC113" s="262"/>
      <c r="DD113" s="262"/>
      <c r="DE113" s="264"/>
    </row>
    <row r="114" spans="2:181" ht="7.5" customHeight="1" thickTop="1" thickBot="1">
      <c r="B114" s="1"/>
      <c r="BP114" s="258"/>
      <c r="BQ114" s="259"/>
      <c r="BR114" s="259"/>
      <c r="BS114" s="259"/>
      <c r="BT114" s="262"/>
      <c r="BU114" s="262"/>
      <c r="BV114" s="262"/>
      <c r="BW114" s="262"/>
      <c r="BX114" s="262"/>
      <c r="BY114" s="262"/>
      <c r="BZ114" s="262"/>
      <c r="CA114" s="262"/>
      <c r="CB114" s="262"/>
      <c r="CC114" s="262"/>
      <c r="CD114" s="262"/>
      <c r="CE114" s="262"/>
      <c r="CF114" s="262"/>
      <c r="CG114" s="262"/>
      <c r="CH114" s="262"/>
      <c r="CI114" s="262"/>
      <c r="CJ114" s="262"/>
      <c r="CK114" s="262"/>
      <c r="CL114" s="262"/>
      <c r="CM114" s="262"/>
      <c r="CN114" s="262"/>
      <c r="CO114" s="262"/>
      <c r="CP114" s="262"/>
      <c r="CQ114" s="262"/>
      <c r="CR114" s="262"/>
      <c r="CS114" s="262"/>
      <c r="CT114" s="262"/>
      <c r="CU114" s="262"/>
      <c r="CV114" s="262"/>
      <c r="CW114" s="262"/>
      <c r="CX114" s="262"/>
      <c r="CY114" s="262"/>
      <c r="CZ114" s="262"/>
      <c r="DA114" s="262"/>
      <c r="DB114" s="262"/>
      <c r="DC114" s="262"/>
      <c r="DD114" s="262"/>
      <c r="DE114" s="264"/>
    </row>
    <row r="115" spans="2:181" ht="7.5" customHeight="1">
      <c r="B115" s="1"/>
      <c r="AL115" s="426" t="s">
        <v>63</v>
      </c>
      <c r="AM115" s="427"/>
      <c r="AN115" s="428"/>
      <c r="AO115" s="428"/>
      <c r="AP115" s="428"/>
      <c r="AQ115" s="429"/>
      <c r="AR115" s="411" t="str">
        <f>IF($T$7="","",$T$7)</f>
        <v/>
      </c>
      <c r="AS115" s="412"/>
      <c r="AT115" s="412" t="str">
        <f>IF($V$7="","",$V$7)</f>
        <v/>
      </c>
      <c r="AU115" s="412"/>
      <c r="AV115" s="412" t="str">
        <f>IF($X$7="","",$X$7)</f>
        <v/>
      </c>
      <c r="AW115" s="423"/>
      <c r="AZ115" s="404" t="s">
        <v>24</v>
      </c>
      <c r="BA115" s="405"/>
      <c r="BB115" s="405"/>
      <c r="BC115" s="405"/>
      <c r="BD115" s="405"/>
      <c r="BE115" s="406"/>
      <c r="BF115" s="411" t="str">
        <f>IF($EN$8=3,"",IF($T$13="","",LEFT($T$13,1)))</f>
        <v/>
      </c>
      <c r="BG115" s="412"/>
      <c r="BH115" s="412" t="str">
        <f>IF($EN$8=3,"",IF($T$13="","",RIGHT(LEFT($T$13,2),1)))</f>
        <v/>
      </c>
      <c r="BI115" s="412"/>
      <c r="BJ115" s="412" t="str">
        <f>IF($EN$8=3,"",IF($T$13="","",RIGHT(LEFT($T$13,3),1)))</f>
        <v/>
      </c>
      <c r="BK115" s="412"/>
      <c r="BL115" s="412" t="str">
        <f>IF($EN$8=3,"",IF($T$13="","",RIGHT(LEFT($T$13,4),1)))</f>
        <v/>
      </c>
      <c r="BM115" s="423"/>
      <c r="BP115" s="258"/>
      <c r="BQ115" s="259"/>
      <c r="BR115" s="259"/>
      <c r="BS115" s="259"/>
      <c r="BT115" s="262"/>
      <c r="BU115" s="262"/>
      <c r="BV115" s="262"/>
      <c r="BW115" s="262"/>
      <c r="BX115" s="262"/>
      <c r="BY115" s="262"/>
      <c r="BZ115" s="262"/>
      <c r="CA115" s="262"/>
      <c r="CB115" s="262"/>
      <c r="CC115" s="262"/>
      <c r="CD115" s="262"/>
      <c r="CE115" s="262"/>
      <c r="CF115" s="262"/>
      <c r="CG115" s="262"/>
      <c r="CH115" s="262"/>
      <c r="CI115" s="262"/>
      <c r="CJ115" s="262"/>
      <c r="CK115" s="262"/>
      <c r="CL115" s="262"/>
      <c r="CM115" s="262"/>
      <c r="CN115" s="262"/>
      <c r="CO115" s="262"/>
      <c r="CP115" s="262"/>
      <c r="CQ115" s="262"/>
      <c r="CR115" s="262"/>
      <c r="CS115" s="262"/>
      <c r="CT115" s="262"/>
      <c r="CU115" s="262"/>
      <c r="CV115" s="262"/>
      <c r="CW115" s="262"/>
      <c r="CX115" s="262"/>
      <c r="CY115" s="262"/>
      <c r="CZ115" s="262"/>
      <c r="DA115" s="262"/>
      <c r="DB115" s="262"/>
      <c r="DC115" s="262"/>
      <c r="DD115" s="262"/>
      <c r="DE115" s="264"/>
    </row>
    <row r="116" spans="2:181" ht="7.5" customHeight="1">
      <c r="B116" s="1"/>
      <c r="AL116" s="430"/>
      <c r="AM116" s="431"/>
      <c r="AN116" s="432"/>
      <c r="AO116" s="432"/>
      <c r="AP116" s="432"/>
      <c r="AQ116" s="433"/>
      <c r="AR116" s="413"/>
      <c r="AS116" s="414"/>
      <c r="AT116" s="414"/>
      <c r="AU116" s="414"/>
      <c r="AV116" s="414"/>
      <c r="AW116" s="424"/>
      <c r="AZ116" s="407"/>
      <c r="BA116" s="288"/>
      <c r="BB116" s="288"/>
      <c r="BC116" s="288"/>
      <c r="BD116" s="288"/>
      <c r="BE116" s="289"/>
      <c r="BF116" s="413"/>
      <c r="BG116" s="414"/>
      <c r="BH116" s="414"/>
      <c r="BI116" s="414"/>
      <c r="BJ116" s="414"/>
      <c r="BK116" s="414"/>
      <c r="BL116" s="414"/>
      <c r="BM116" s="424"/>
      <c r="BP116" s="258" t="s">
        <v>17</v>
      </c>
      <c r="BQ116" s="259"/>
      <c r="BR116" s="259"/>
      <c r="BS116" s="259"/>
      <c r="BT116" s="282" t="str">
        <f>IF(貴社情報!$I$8="","",貴社情報!$I$8)</f>
        <v/>
      </c>
      <c r="BU116" s="282"/>
      <c r="BV116" s="282"/>
      <c r="BW116" s="282"/>
      <c r="BX116" s="282"/>
      <c r="BY116" s="282"/>
      <c r="BZ116" s="282"/>
      <c r="CA116" s="282"/>
      <c r="CB116" s="282"/>
      <c r="CC116" s="282"/>
      <c r="CD116" s="282"/>
      <c r="CE116" s="282"/>
      <c r="CF116" s="282"/>
      <c r="CG116" s="282"/>
      <c r="CH116" s="282"/>
      <c r="CI116" s="282"/>
      <c r="CJ116" s="282"/>
      <c r="CK116" s="282"/>
      <c r="CL116" s="282"/>
      <c r="CM116" s="282"/>
      <c r="CN116" s="282"/>
      <c r="CO116" s="282"/>
      <c r="CP116" s="282"/>
      <c r="CQ116" s="282"/>
      <c r="CR116" s="282"/>
      <c r="CS116" s="282"/>
      <c r="CT116" s="282"/>
      <c r="CU116" s="282"/>
      <c r="CV116" s="282"/>
      <c r="CW116" s="282"/>
      <c r="CX116" s="282"/>
      <c r="CY116" s="282"/>
      <c r="CZ116" s="282"/>
      <c r="DA116" s="282"/>
      <c r="DB116" s="282"/>
      <c r="DC116" s="282"/>
      <c r="DD116" s="282"/>
      <c r="DE116" s="283"/>
    </row>
    <row r="117" spans="2:181" ht="7.5" customHeight="1" thickBot="1">
      <c r="B117" s="1"/>
      <c r="AL117" s="434"/>
      <c r="AM117" s="435"/>
      <c r="AN117" s="436"/>
      <c r="AO117" s="436"/>
      <c r="AP117" s="436"/>
      <c r="AQ117" s="437"/>
      <c r="AR117" s="415"/>
      <c r="AS117" s="416"/>
      <c r="AT117" s="416"/>
      <c r="AU117" s="416"/>
      <c r="AV117" s="416"/>
      <c r="AW117" s="425"/>
      <c r="AZ117" s="408"/>
      <c r="BA117" s="409"/>
      <c r="BB117" s="409"/>
      <c r="BC117" s="409"/>
      <c r="BD117" s="409"/>
      <c r="BE117" s="410"/>
      <c r="BF117" s="415"/>
      <c r="BG117" s="416"/>
      <c r="BH117" s="416"/>
      <c r="BI117" s="416"/>
      <c r="BJ117" s="416"/>
      <c r="BK117" s="416"/>
      <c r="BL117" s="416"/>
      <c r="BM117" s="425"/>
      <c r="BP117" s="258"/>
      <c r="BQ117" s="259"/>
      <c r="BR117" s="259"/>
      <c r="BS117" s="259"/>
      <c r="BT117" s="282"/>
      <c r="BU117" s="282"/>
      <c r="BV117" s="282"/>
      <c r="BW117" s="282"/>
      <c r="BX117" s="282"/>
      <c r="BY117" s="282"/>
      <c r="BZ117" s="282"/>
      <c r="CA117" s="282"/>
      <c r="CB117" s="282"/>
      <c r="CC117" s="282"/>
      <c r="CD117" s="282"/>
      <c r="CE117" s="282"/>
      <c r="CF117" s="282"/>
      <c r="CG117" s="282"/>
      <c r="CH117" s="282"/>
      <c r="CI117" s="282"/>
      <c r="CJ117" s="282"/>
      <c r="CK117" s="282"/>
      <c r="CL117" s="282"/>
      <c r="CM117" s="282"/>
      <c r="CN117" s="282"/>
      <c r="CO117" s="282"/>
      <c r="CP117" s="282"/>
      <c r="CQ117" s="282"/>
      <c r="CR117" s="282"/>
      <c r="CS117" s="282"/>
      <c r="CT117" s="282"/>
      <c r="CU117" s="282"/>
      <c r="CV117" s="282"/>
      <c r="CW117" s="282"/>
      <c r="CX117" s="282"/>
      <c r="CY117" s="282"/>
      <c r="CZ117" s="282"/>
      <c r="DA117" s="282"/>
      <c r="DB117" s="282"/>
      <c r="DC117" s="282"/>
      <c r="DD117" s="282"/>
      <c r="DE117" s="283"/>
      <c r="EM117" s="43"/>
      <c r="EO117" s="1"/>
    </row>
    <row r="118" spans="2:181" ht="7.5" customHeight="1">
      <c r="B118" s="1"/>
      <c r="BP118" s="258"/>
      <c r="BQ118" s="259"/>
      <c r="BR118" s="259"/>
      <c r="BS118" s="259"/>
      <c r="BT118" s="282"/>
      <c r="BU118" s="282"/>
      <c r="BV118" s="282"/>
      <c r="BW118" s="282"/>
      <c r="BX118" s="282"/>
      <c r="BY118" s="282"/>
      <c r="BZ118" s="282"/>
      <c r="CA118" s="282"/>
      <c r="CB118" s="282"/>
      <c r="CC118" s="282"/>
      <c r="CD118" s="282"/>
      <c r="CE118" s="282"/>
      <c r="CF118" s="282"/>
      <c r="CG118" s="282"/>
      <c r="CH118" s="282"/>
      <c r="CI118" s="282"/>
      <c r="CJ118" s="282"/>
      <c r="CK118" s="282"/>
      <c r="CL118" s="282"/>
      <c r="CM118" s="282"/>
      <c r="CN118" s="282"/>
      <c r="CO118" s="282"/>
      <c r="CP118" s="282"/>
      <c r="CQ118" s="282"/>
      <c r="CR118" s="282"/>
      <c r="CS118" s="282"/>
      <c r="CT118" s="282"/>
      <c r="CU118" s="282"/>
      <c r="CV118" s="282"/>
      <c r="CW118" s="282"/>
      <c r="CX118" s="282"/>
      <c r="CY118" s="282"/>
      <c r="CZ118" s="282"/>
      <c r="DA118" s="282"/>
      <c r="DB118" s="282"/>
      <c r="DC118" s="282"/>
      <c r="DD118" s="282"/>
      <c r="DE118" s="283"/>
      <c r="EA118" s="43"/>
      <c r="EO118" s="1"/>
    </row>
    <row r="119" spans="2:181" ht="7.5" customHeight="1">
      <c r="B119" s="266" t="s">
        <v>0</v>
      </c>
      <c r="C119" s="266"/>
      <c r="D119" s="266"/>
      <c r="E119" s="266"/>
      <c r="F119" s="266"/>
      <c r="G119" s="267"/>
      <c r="H119" s="268" t="str">
        <f>IF($EN$8=3,IF($CF$11="","",$CF$11),IF($T$12="","",$T$12))</f>
        <v/>
      </c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  <c r="BE119" s="269"/>
      <c r="BF119" s="269"/>
      <c r="BG119" s="269"/>
      <c r="BH119" s="269"/>
      <c r="BI119" s="269"/>
      <c r="BJ119" s="269"/>
      <c r="BK119" s="269"/>
      <c r="BL119" s="269"/>
      <c r="BM119" s="269"/>
      <c r="BP119" s="258"/>
      <c r="BQ119" s="259"/>
      <c r="BR119" s="259"/>
      <c r="BS119" s="259"/>
      <c r="BT119" s="282"/>
      <c r="BU119" s="282"/>
      <c r="BV119" s="282"/>
      <c r="BW119" s="282"/>
      <c r="BX119" s="282"/>
      <c r="BY119" s="282"/>
      <c r="BZ119" s="282"/>
      <c r="CA119" s="282"/>
      <c r="CB119" s="282"/>
      <c r="CC119" s="282"/>
      <c r="CD119" s="282"/>
      <c r="CE119" s="282"/>
      <c r="CF119" s="282"/>
      <c r="CG119" s="282"/>
      <c r="CH119" s="282"/>
      <c r="CI119" s="282"/>
      <c r="CJ119" s="282"/>
      <c r="CK119" s="282"/>
      <c r="CL119" s="282"/>
      <c r="CM119" s="282"/>
      <c r="CN119" s="282"/>
      <c r="CO119" s="282"/>
      <c r="CP119" s="282"/>
      <c r="CQ119" s="282"/>
      <c r="CR119" s="282"/>
      <c r="CS119" s="282"/>
      <c r="CT119" s="282"/>
      <c r="CU119" s="282"/>
      <c r="CV119" s="282"/>
      <c r="CW119" s="282"/>
      <c r="CX119" s="282"/>
      <c r="CY119" s="282"/>
      <c r="CZ119" s="282"/>
      <c r="DA119" s="282"/>
      <c r="DB119" s="282"/>
      <c r="DC119" s="282"/>
      <c r="DD119" s="282"/>
      <c r="DE119" s="283"/>
      <c r="EO119" s="1"/>
    </row>
    <row r="120" spans="2:181" ht="7.5" customHeight="1">
      <c r="B120" s="266"/>
      <c r="C120" s="266"/>
      <c r="D120" s="266"/>
      <c r="E120" s="266"/>
      <c r="F120" s="266"/>
      <c r="G120" s="267"/>
      <c r="H120" s="268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69"/>
      <c r="BH120" s="269"/>
      <c r="BI120" s="269"/>
      <c r="BJ120" s="269"/>
      <c r="BK120" s="269"/>
      <c r="BL120" s="269"/>
      <c r="BM120" s="269"/>
      <c r="BP120" s="258"/>
      <c r="BQ120" s="259"/>
      <c r="BR120" s="259"/>
      <c r="BS120" s="259"/>
      <c r="BT120" s="282"/>
      <c r="BU120" s="282"/>
      <c r="BV120" s="282"/>
      <c r="BW120" s="282"/>
      <c r="BX120" s="282"/>
      <c r="BY120" s="282"/>
      <c r="BZ120" s="282"/>
      <c r="CA120" s="282"/>
      <c r="CB120" s="282"/>
      <c r="CC120" s="282"/>
      <c r="CD120" s="282"/>
      <c r="CE120" s="282"/>
      <c r="CF120" s="282"/>
      <c r="CG120" s="282"/>
      <c r="CH120" s="282"/>
      <c r="CI120" s="282"/>
      <c r="CJ120" s="282"/>
      <c r="CK120" s="282"/>
      <c r="CL120" s="282"/>
      <c r="CM120" s="282"/>
      <c r="CN120" s="282"/>
      <c r="CO120" s="282"/>
      <c r="CP120" s="282"/>
      <c r="CQ120" s="282"/>
      <c r="CR120" s="282"/>
      <c r="CS120" s="282"/>
      <c r="CT120" s="282"/>
      <c r="CU120" s="282"/>
      <c r="CV120" s="282"/>
      <c r="CW120" s="282"/>
      <c r="CX120" s="282"/>
      <c r="CY120" s="282"/>
      <c r="CZ120" s="282"/>
      <c r="DA120" s="282"/>
      <c r="DB120" s="282"/>
      <c r="DC120" s="282"/>
      <c r="DD120" s="282"/>
      <c r="DE120" s="283"/>
    </row>
    <row r="121" spans="2:181" ht="7.5" customHeight="1">
      <c r="B121" s="266"/>
      <c r="C121" s="266"/>
      <c r="D121" s="266"/>
      <c r="E121" s="266"/>
      <c r="F121" s="266"/>
      <c r="G121" s="267"/>
      <c r="H121" s="268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  <c r="BE121" s="269"/>
      <c r="BF121" s="269"/>
      <c r="BG121" s="269"/>
      <c r="BH121" s="269"/>
      <c r="BI121" s="269"/>
      <c r="BJ121" s="269"/>
      <c r="BK121" s="269"/>
      <c r="BL121" s="269"/>
      <c r="BM121" s="269"/>
      <c r="BP121" s="258" t="s">
        <v>18</v>
      </c>
      <c r="BQ121" s="259"/>
      <c r="BR121" s="259"/>
      <c r="BS121" s="259"/>
      <c r="BT121" s="262" t="str">
        <f>IF(貴社情報!$I$9="","",貴社情報!$I$9)</f>
        <v/>
      </c>
      <c r="BU121" s="262"/>
      <c r="BV121" s="262"/>
      <c r="BW121" s="262"/>
      <c r="BX121" s="262"/>
      <c r="BY121" s="262"/>
      <c r="BZ121" s="262"/>
      <c r="CA121" s="262"/>
      <c r="CB121" s="262"/>
      <c r="CC121" s="262"/>
      <c r="CD121" s="262"/>
      <c r="CE121" s="262"/>
      <c r="CF121" s="262"/>
      <c r="CG121" s="262"/>
      <c r="CH121" s="262"/>
      <c r="CI121" s="262"/>
      <c r="CJ121" s="262"/>
      <c r="CK121" s="262"/>
      <c r="CL121" s="262"/>
      <c r="CM121" s="262"/>
      <c r="CN121" s="262"/>
      <c r="CO121" s="262"/>
      <c r="CP121" s="262"/>
      <c r="CQ121" s="259" t="s">
        <v>22</v>
      </c>
      <c r="CR121" s="259"/>
      <c r="CS121" s="259"/>
      <c r="CT121" s="259"/>
      <c r="CU121" s="262" t="str">
        <f>IF(貴社情報!$I$10="","",貴社情報!$I$10)</f>
        <v/>
      </c>
      <c r="CV121" s="262"/>
      <c r="CW121" s="262"/>
      <c r="CX121" s="262"/>
      <c r="CY121" s="262"/>
      <c r="CZ121" s="262"/>
      <c r="DA121" s="262"/>
      <c r="DB121" s="262"/>
      <c r="DC121" s="262"/>
      <c r="DD121" s="262"/>
      <c r="DE121" s="264"/>
    </row>
    <row r="122" spans="2:181" ht="7.5" customHeight="1">
      <c r="B122" s="266"/>
      <c r="C122" s="266"/>
      <c r="D122" s="266"/>
      <c r="E122" s="266"/>
      <c r="F122" s="266"/>
      <c r="G122" s="267"/>
      <c r="H122" s="268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  <c r="BE122" s="269"/>
      <c r="BF122" s="269"/>
      <c r="BG122" s="269"/>
      <c r="BH122" s="269"/>
      <c r="BI122" s="269"/>
      <c r="BJ122" s="269"/>
      <c r="BK122" s="269"/>
      <c r="BL122" s="269"/>
      <c r="BM122" s="269"/>
      <c r="BP122" s="258"/>
      <c r="BQ122" s="259"/>
      <c r="BR122" s="259"/>
      <c r="BS122" s="259"/>
      <c r="BT122" s="262"/>
      <c r="BU122" s="262"/>
      <c r="BV122" s="262"/>
      <c r="BW122" s="262"/>
      <c r="BX122" s="262"/>
      <c r="BY122" s="262"/>
      <c r="BZ122" s="262"/>
      <c r="CA122" s="262"/>
      <c r="CB122" s="262"/>
      <c r="CC122" s="262"/>
      <c r="CD122" s="262"/>
      <c r="CE122" s="262"/>
      <c r="CF122" s="262"/>
      <c r="CG122" s="262"/>
      <c r="CH122" s="262"/>
      <c r="CI122" s="262"/>
      <c r="CJ122" s="262"/>
      <c r="CK122" s="262"/>
      <c r="CL122" s="262"/>
      <c r="CM122" s="262"/>
      <c r="CN122" s="262"/>
      <c r="CO122" s="262"/>
      <c r="CP122" s="262"/>
      <c r="CQ122" s="259"/>
      <c r="CR122" s="259"/>
      <c r="CS122" s="259"/>
      <c r="CT122" s="259"/>
      <c r="CU122" s="262"/>
      <c r="CV122" s="262"/>
      <c r="CW122" s="262"/>
      <c r="CX122" s="262"/>
      <c r="CY122" s="262"/>
      <c r="CZ122" s="262"/>
      <c r="DA122" s="262"/>
      <c r="DB122" s="262"/>
      <c r="DC122" s="262"/>
      <c r="DD122" s="262"/>
      <c r="DE122" s="264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</row>
    <row r="123" spans="2:181" ht="7.5" customHeight="1">
      <c r="B123" s="287" t="s">
        <v>0</v>
      </c>
      <c r="C123" s="288"/>
      <c r="D123" s="288"/>
      <c r="E123" s="288"/>
      <c r="F123" s="288"/>
      <c r="G123" s="289"/>
      <c r="H123" s="400"/>
      <c r="I123" s="400"/>
      <c r="J123" s="400"/>
      <c r="K123" s="400"/>
      <c r="L123" s="400"/>
      <c r="M123" s="400"/>
      <c r="N123" s="400"/>
      <c r="O123" s="400"/>
      <c r="P123" s="400"/>
      <c r="Q123" s="400"/>
      <c r="R123" s="400"/>
      <c r="S123" s="400"/>
      <c r="T123" s="400"/>
      <c r="U123" s="400"/>
      <c r="V123" s="400"/>
      <c r="W123" s="400"/>
      <c r="X123" s="400"/>
      <c r="Y123" s="400"/>
      <c r="Z123" s="400"/>
      <c r="AA123" s="400"/>
      <c r="AB123" s="400"/>
      <c r="AC123" s="400"/>
      <c r="AD123" s="400"/>
      <c r="AE123" s="400"/>
      <c r="AF123" s="400"/>
      <c r="AG123" s="400"/>
      <c r="AH123" s="400"/>
      <c r="AI123" s="400"/>
      <c r="AJ123" s="400"/>
      <c r="AK123" s="400"/>
      <c r="AL123" s="400"/>
      <c r="AM123" s="400"/>
      <c r="AN123" s="400"/>
      <c r="AO123" s="400"/>
      <c r="AP123" s="400"/>
      <c r="AQ123" s="400"/>
      <c r="AR123" s="400"/>
      <c r="AS123" s="400"/>
      <c r="AT123" s="400"/>
      <c r="AU123" s="400"/>
      <c r="AV123" s="400"/>
      <c r="AW123" s="400"/>
      <c r="AX123" s="400"/>
      <c r="AY123" s="400"/>
      <c r="AZ123" s="400"/>
      <c r="BA123" s="400"/>
      <c r="BB123" s="400"/>
      <c r="BC123" s="400"/>
      <c r="BD123" s="400"/>
      <c r="BE123" s="400"/>
      <c r="BF123" s="400"/>
      <c r="BG123" s="400"/>
      <c r="BH123" s="400"/>
      <c r="BI123" s="400"/>
      <c r="BJ123" s="400"/>
      <c r="BK123" s="400"/>
      <c r="BL123" s="400"/>
      <c r="BM123" s="401"/>
      <c r="BP123" s="260"/>
      <c r="BQ123" s="261"/>
      <c r="BR123" s="261"/>
      <c r="BS123" s="261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1"/>
      <c r="CR123" s="261"/>
      <c r="CS123" s="261"/>
      <c r="CT123" s="261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5"/>
      <c r="EN123" s="1"/>
      <c r="EO123" s="1"/>
      <c r="FA123" s="102"/>
      <c r="FB123" s="43"/>
    </row>
    <row r="124" spans="2:181" ht="7.5" customHeight="1">
      <c r="B124" s="287"/>
      <c r="C124" s="288"/>
      <c r="D124" s="288"/>
      <c r="E124" s="288"/>
      <c r="F124" s="288"/>
      <c r="G124" s="289"/>
      <c r="H124" s="400"/>
      <c r="I124" s="400"/>
      <c r="J124" s="400"/>
      <c r="K124" s="400"/>
      <c r="L124" s="400"/>
      <c r="M124" s="400"/>
      <c r="N124" s="400"/>
      <c r="O124" s="400"/>
      <c r="P124" s="400"/>
      <c r="Q124" s="400"/>
      <c r="R124" s="400"/>
      <c r="S124" s="400"/>
      <c r="T124" s="400"/>
      <c r="U124" s="400"/>
      <c r="V124" s="400"/>
      <c r="W124" s="400"/>
      <c r="X124" s="400"/>
      <c r="Y124" s="400"/>
      <c r="Z124" s="400"/>
      <c r="AA124" s="400"/>
      <c r="AB124" s="400"/>
      <c r="AC124" s="400"/>
      <c r="AD124" s="400"/>
      <c r="AE124" s="400"/>
      <c r="AF124" s="400"/>
      <c r="AG124" s="400"/>
      <c r="AH124" s="400"/>
      <c r="AI124" s="400"/>
      <c r="AJ124" s="400"/>
      <c r="AK124" s="400"/>
      <c r="AL124" s="400"/>
      <c r="AM124" s="400"/>
      <c r="AN124" s="400"/>
      <c r="AO124" s="400"/>
      <c r="AP124" s="400"/>
      <c r="AQ124" s="400"/>
      <c r="AR124" s="400"/>
      <c r="AS124" s="400"/>
      <c r="AT124" s="400"/>
      <c r="AU124" s="400"/>
      <c r="AV124" s="400"/>
      <c r="AW124" s="400"/>
      <c r="AX124" s="400"/>
      <c r="AY124" s="400"/>
      <c r="AZ124" s="400"/>
      <c r="BA124" s="400"/>
      <c r="BB124" s="400"/>
      <c r="BC124" s="400"/>
      <c r="BD124" s="400"/>
      <c r="BE124" s="400"/>
      <c r="BF124" s="400"/>
      <c r="BG124" s="400"/>
      <c r="BH124" s="400"/>
      <c r="BI124" s="400"/>
      <c r="BJ124" s="400"/>
      <c r="BK124" s="400"/>
      <c r="BL124" s="400"/>
      <c r="BM124" s="401"/>
      <c r="BP124" s="270" t="s">
        <v>81</v>
      </c>
      <c r="BQ124" s="271"/>
      <c r="BR124" s="271"/>
      <c r="BS124" s="271"/>
      <c r="BT124" s="271"/>
      <c r="BU124" s="271"/>
      <c r="BV124" s="271"/>
      <c r="BW124" s="271"/>
      <c r="BX124" s="271"/>
      <c r="BY124" s="271"/>
      <c r="BZ124" s="271"/>
      <c r="CA124" s="271"/>
      <c r="CB124" s="271"/>
      <c r="CC124" s="272"/>
      <c r="CD124" s="279" t="s">
        <v>64</v>
      </c>
      <c r="CE124" s="255"/>
      <c r="CF124" s="279" t="str">
        <f>IF(貴社情報!$J$11="","",貴社情報!$J$11)</f>
        <v/>
      </c>
      <c r="CG124" s="255"/>
      <c r="CH124" s="279" t="str">
        <f>IF(貴社情報!$K$11="","",貴社情報!$K$11)</f>
        <v/>
      </c>
      <c r="CI124" s="250"/>
      <c r="CJ124" s="249" t="str">
        <f>IF(貴社情報!$L$11="","",貴社情報!$L$11)</f>
        <v/>
      </c>
      <c r="CK124" s="250"/>
      <c r="CL124" s="249" t="str">
        <f>IF(貴社情報!$M$11="","",貴社情報!$M$11)</f>
        <v/>
      </c>
      <c r="CM124" s="250"/>
      <c r="CN124" s="249" t="str">
        <f>IF(貴社情報!$N$11="","",貴社情報!$N$11)</f>
        <v/>
      </c>
      <c r="CO124" s="255"/>
      <c r="CP124" s="279" t="str">
        <f>IF(貴社情報!$O$11="","",貴社情報!$O$11)</f>
        <v/>
      </c>
      <c r="CQ124" s="250"/>
      <c r="CR124" s="249" t="str">
        <f>IF(貴社情報!$P$11="","",貴社情報!$P$11)</f>
        <v/>
      </c>
      <c r="CS124" s="250"/>
      <c r="CT124" s="249" t="str">
        <f>IF(貴社情報!$Q$11="","",貴社情報!$Q$11)</f>
        <v/>
      </c>
      <c r="CU124" s="250"/>
      <c r="CV124" s="249" t="str">
        <f>IF(貴社情報!$R$11="","",貴社情報!$R$11)</f>
        <v/>
      </c>
      <c r="CW124" s="255"/>
      <c r="CX124" s="279" t="str">
        <f>IF(貴社情報!$S$11="","",貴社情報!$S$11)</f>
        <v/>
      </c>
      <c r="CY124" s="250"/>
      <c r="CZ124" s="249" t="str">
        <f>IF(貴社情報!$T$11="","",貴社情報!$T$11)</f>
        <v/>
      </c>
      <c r="DA124" s="250"/>
      <c r="DB124" s="249" t="str">
        <f>IF(貴社情報!$U$11="","",貴社情報!$U$11)</f>
        <v/>
      </c>
      <c r="DC124" s="250"/>
      <c r="DD124" s="249" t="str">
        <f>IF(貴社情報!$V$11="","",貴社情報!$V$11)</f>
        <v/>
      </c>
      <c r="DE124" s="255"/>
      <c r="EN124" s="1"/>
      <c r="EO124" s="1"/>
      <c r="FA124" s="102"/>
      <c r="FB124" s="43"/>
    </row>
    <row r="125" spans="2:181" ht="7.5" customHeight="1">
      <c r="B125" s="287"/>
      <c r="C125" s="288"/>
      <c r="D125" s="288"/>
      <c r="E125" s="288"/>
      <c r="F125" s="288"/>
      <c r="G125" s="289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0"/>
      <c r="V125" s="400"/>
      <c r="W125" s="400"/>
      <c r="X125" s="400"/>
      <c r="Y125" s="400"/>
      <c r="Z125" s="400"/>
      <c r="AA125" s="400"/>
      <c r="AB125" s="400"/>
      <c r="AC125" s="400"/>
      <c r="AD125" s="400"/>
      <c r="AE125" s="400"/>
      <c r="AF125" s="400"/>
      <c r="AG125" s="400"/>
      <c r="AH125" s="400"/>
      <c r="AI125" s="400"/>
      <c r="AJ125" s="400"/>
      <c r="AK125" s="400"/>
      <c r="AL125" s="400"/>
      <c r="AM125" s="400"/>
      <c r="AN125" s="400"/>
      <c r="AO125" s="400"/>
      <c r="AP125" s="400"/>
      <c r="AQ125" s="400"/>
      <c r="AR125" s="400"/>
      <c r="AS125" s="400"/>
      <c r="AT125" s="400"/>
      <c r="AU125" s="400"/>
      <c r="AV125" s="400"/>
      <c r="AW125" s="400"/>
      <c r="AX125" s="400"/>
      <c r="AY125" s="400"/>
      <c r="AZ125" s="400"/>
      <c r="BA125" s="400"/>
      <c r="BB125" s="400"/>
      <c r="BC125" s="400"/>
      <c r="BD125" s="400"/>
      <c r="BE125" s="400"/>
      <c r="BF125" s="400"/>
      <c r="BG125" s="400"/>
      <c r="BH125" s="400"/>
      <c r="BI125" s="400"/>
      <c r="BJ125" s="400"/>
      <c r="BK125" s="400"/>
      <c r="BL125" s="400"/>
      <c r="BM125" s="401"/>
      <c r="BP125" s="273"/>
      <c r="BQ125" s="274"/>
      <c r="BR125" s="274"/>
      <c r="BS125" s="274"/>
      <c r="BT125" s="274"/>
      <c r="BU125" s="274"/>
      <c r="BV125" s="274"/>
      <c r="BW125" s="274"/>
      <c r="BX125" s="274"/>
      <c r="BY125" s="274"/>
      <c r="BZ125" s="274"/>
      <c r="CA125" s="274"/>
      <c r="CB125" s="274"/>
      <c r="CC125" s="275"/>
      <c r="CD125" s="280"/>
      <c r="CE125" s="256"/>
      <c r="CF125" s="280"/>
      <c r="CG125" s="256"/>
      <c r="CH125" s="280"/>
      <c r="CI125" s="252"/>
      <c r="CJ125" s="251"/>
      <c r="CK125" s="252"/>
      <c r="CL125" s="251"/>
      <c r="CM125" s="252"/>
      <c r="CN125" s="251"/>
      <c r="CO125" s="256"/>
      <c r="CP125" s="280"/>
      <c r="CQ125" s="252"/>
      <c r="CR125" s="251"/>
      <c r="CS125" s="252"/>
      <c r="CT125" s="251"/>
      <c r="CU125" s="252"/>
      <c r="CV125" s="251"/>
      <c r="CW125" s="256"/>
      <c r="CX125" s="280"/>
      <c r="CY125" s="252"/>
      <c r="CZ125" s="251"/>
      <c r="DA125" s="252"/>
      <c r="DB125" s="251"/>
      <c r="DC125" s="252"/>
      <c r="DD125" s="251"/>
      <c r="DE125" s="256"/>
      <c r="EN125" s="1"/>
      <c r="EO125" s="1"/>
      <c r="FA125" s="102"/>
      <c r="FB125" s="43"/>
    </row>
    <row r="126" spans="2:181" ht="7.5" customHeight="1">
      <c r="B126" s="290"/>
      <c r="C126" s="291"/>
      <c r="D126" s="291"/>
      <c r="E126" s="291"/>
      <c r="F126" s="291"/>
      <c r="G126" s="29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2"/>
      <c r="AZ126" s="402"/>
      <c r="BA126" s="402"/>
      <c r="BB126" s="402"/>
      <c r="BC126" s="402"/>
      <c r="BD126" s="402"/>
      <c r="BE126" s="402"/>
      <c r="BF126" s="402"/>
      <c r="BG126" s="402"/>
      <c r="BH126" s="402"/>
      <c r="BI126" s="402"/>
      <c r="BJ126" s="402"/>
      <c r="BK126" s="402"/>
      <c r="BL126" s="402"/>
      <c r="BM126" s="403"/>
      <c r="BP126" s="276"/>
      <c r="BQ126" s="277"/>
      <c r="BR126" s="277"/>
      <c r="BS126" s="277"/>
      <c r="BT126" s="277"/>
      <c r="BU126" s="277"/>
      <c r="BV126" s="277"/>
      <c r="BW126" s="277"/>
      <c r="BX126" s="277"/>
      <c r="BY126" s="277"/>
      <c r="BZ126" s="277"/>
      <c r="CA126" s="277"/>
      <c r="CB126" s="277"/>
      <c r="CC126" s="278"/>
      <c r="CD126" s="281"/>
      <c r="CE126" s="257"/>
      <c r="CF126" s="281"/>
      <c r="CG126" s="257"/>
      <c r="CH126" s="281"/>
      <c r="CI126" s="254"/>
      <c r="CJ126" s="253"/>
      <c r="CK126" s="254"/>
      <c r="CL126" s="253"/>
      <c r="CM126" s="254"/>
      <c r="CN126" s="253"/>
      <c r="CO126" s="257"/>
      <c r="CP126" s="281"/>
      <c r="CQ126" s="254"/>
      <c r="CR126" s="253"/>
      <c r="CS126" s="254"/>
      <c r="CT126" s="253"/>
      <c r="CU126" s="254"/>
      <c r="CV126" s="253"/>
      <c r="CW126" s="257"/>
      <c r="CX126" s="281"/>
      <c r="CY126" s="254"/>
      <c r="CZ126" s="253"/>
      <c r="DA126" s="254"/>
      <c r="DB126" s="253"/>
      <c r="DC126" s="254"/>
      <c r="DD126" s="253"/>
      <c r="DE126" s="257"/>
      <c r="EN126" s="1"/>
      <c r="EO126" s="1"/>
      <c r="FA126" s="102"/>
      <c r="FB126" s="43"/>
    </row>
    <row r="127" spans="2:181" ht="7.5" customHeight="1">
      <c r="B127" s="1"/>
      <c r="EN127" s="1"/>
      <c r="EO127" s="1"/>
      <c r="FA127" s="102"/>
      <c r="FB127" s="43"/>
    </row>
    <row r="128" spans="2:181" ht="7.5" customHeight="1">
      <c r="B128" s="167" t="s">
        <v>1</v>
      </c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 t="s">
        <v>8</v>
      </c>
      <c r="AA128" s="168"/>
      <c r="AB128" s="168"/>
      <c r="AC128" s="168"/>
      <c r="AD128" s="168"/>
      <c r="AE128" s="168"/>
      <c r="AF128" s="168"/>
      <c r="AG128" s="168"/>
      <c r="AH128" s="168" t="s">
        <v>9</v>
      </c>
      <c r="AI128" s="168"/>
      <c r="AJ128" s="168"/>
      <c r="AK128" s="168"/>
      <c r="AL128" s="168" t="s">
        <v>10</v>
      </c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 t="s">
        <v>79</v>
      </c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8"/>
      <c r="BG128" s="168"/>
      <c r="BH128" s="168"/>
      <c r="BI128" s="171" t="s">
        <v>72</v>
      </c>
      <c r="BJ128" s="171"/>
      <c r="BK128" s="171"/>
      <c r="BL128" s="171"/>
      <c r="BM128" s="172"/>
      <c r="BP128" s="243" t="s">
        <v>45</v>
      </c>
      <c r="BQ128" s="244"/>
      <c r="BR128" s="244"/>
      <c r="BS128" s="244"/>
      <c r="BT128" s="244"/>
      <c r="BU128" s="244"/>
      <c r="BV128" s="244"/>
      <c r="BW128" s="244"/>
      <c r="BX128" s="244"/>
      <c r="BY128" s="168" t="s">
        <v>28</v>
      </c>
      <c r="BZ128" s="168"/>
      <c r="CA128" s="168"/>
      <c r="CB128" s="168"/>
      <c r="CC128" s="168"/>
      <c r="CD128" s="168"/>
      <c r="CE128" s="168"/>
      <c r="CF128" s="168"/>
      <c r="CG128" s="168"/>
      <c r="CH128" s="168"/>
      <c r="CI128" s="168"/>
      <c r="CJ128" s="168"/>
      <c r="CK128" s="168"/>
      <c r="CL128" s="168"/>
      <c r="CM128" s="168"/>
      <c r="CN128" s="168"/>
      <c r="CO128" s="247" t="s">
        <v>27</v>
      </c>
      <c r="CP128" s="247"/>
      <c r="CQ128" s="247"/>
      <c r="CR128" s="247"/>
      <c r="CS128" s="247"/>
      <c r="CT128" s="247"/>
      <c r="CU128" s="247"/>
      <c r="CV128" s="247"/>
      <c r="CW128" s="247"/>
      <c r="CX128" s="247"/>
      <c r="CY128" s="247"/>
      <c r="CZ128" s="247"/>
      <c r="DA128" s="247"/>
      <c r="DB128" s="236" t="s">
        <v>58</v>
      </c>
      <c r="DC128" s="236"/>
      <c r="DD128" s="236"/>
      <c r="DE128" s="237"/>
      <c r="EN128" s="1"/>
      <c r="EO128" s="1"/>
      <c r="FA128" s="102"/>
      <c r="FB128" s="43"/>
    </row>
    <row r="129" spans="2:188" ht="7.5" customHeight="1">
      <c r="B129" s="169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170"/>
      <c r="AQ129" s="170"/>
      <c r="AR129" s="170"/>
      <c r="AS129" s="170"/>
      <c r="AT129" s="170"/>
      <c r="AU129" s="170"/>
      <c r="AV129" s="170"/>
      <c r="AW129" s="170"/>
      <c r="AX129" s="170"/>
      <c r="AY129" s="170"/>
      <c r="AZ129" s="170"/>
      <c r="BA129" s="170"/>
      <c r="BB129" s="170"/>
      <c r="BC129" s="170"/>
      <c r="BD129" s="170"/>
      <c r="BE129" s="170"/>
      <c r="BF129" s="170"/>
      <c r="BG129" s="170"/>
      <c r="BH129" s="170"/>
      <c r="BI129" s="173"/>
      <c r="BJ129" s="173"/>
      <c r="BK129" s="173"/>
      <c r="BL129" s="173"/>
      <c r="BM129" s="174"/>
      <c r="BP129" s="245"/>
      <c r="BQ129" s="246"/>
      <c r="BR129" s="246"/>
      <c r="BS129" s="246"/>
      <c r="BT129" s="246"/>
      <c r="BU129" s="246"/>
      <c r="BV129" s="246"/>
      <c r="BW129" s="246"/>
      <c r="BX129" s="246"/>
      <c r="BY129" s="170"/>
      <c r="BZ129" s="170"/>
      <c r="CA129" s="170"/>
      <c r="CB129" s="170"/>
      <c r="CC129" s="170"/>
      <c r="CD129" s="170"/>
      <c r="CE129" s="170"/>
      <c r="CF129" s="170"/>
      <c r="CG129" s="170"/>
      <c r="CH129" s="170"/>
      <c r="CI129" s="170"/>
      <c r="CJ129" s="170"/>
      <c r="CK129" s="170"/>
      <c r="CL129" s="170"/>
      <c r="CM129" s="170"/>
      <c r="CN129" s="170"/>
      <c r="CO129" s="248"/>
      <c r="CP129" s="248"/>
      <c r="CQ129" s="248"/>
      <c r="CR129" s="248"/>
      <c r="CS129" s="248"/>
      <c r="CT129" s="248"/>
      <c r="CU129" s="248"/>
      <c r="CV129" s="248"/>
      <c r="CW129" s="248"/>
      <c r="CX129" s="248"/>
      <c r="CY129" s="248"/>
      <c r="CZ129" s="248"/>
      <c r="DA129" s="248"/>
      <c r="DB129" s="238"/>
      <c r="DC129" s="238"/>
      <c r="DD129" s="238"/>
      <c r="DE129" s="239"/>
      <c r="EN129" s="1"/>
      <c r="EO129" s="1"/>
      <c r="FA129" s="102"/>
      <c r="FB129" s="43"/>
    </row>
    <row r="130" spans="2:188" ht="7.5" customHeight="1">
      <c r="B130" s="169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70"/>
      <c r="AL130" s="170"/>
      <c r="AM130" s="170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0"/>
      <c r="BD130" s="170"/>
      <c r="BE130" s="170"/>
      <c r="BF130" s="170"/>
      <c r="BG130" s="170"/>
      <c r="BH130" s="170"/>
      <c r="BI130" s="173"/>
      <c r="BJ130" s="173"/>
      <c r="BK130" s="173"/>
      <c r="BL130" s="173"/>
      <c r="BM130" s="174"/>
      <c r="BP130" s="245"/>
      <c r="BQ130" s="246"/>
      <c r="BR130" s="246"/>
      <c r="BS130" s="246"/>
      <c r="BT130" s="246"/>
      <c r="BU130" s="246"/>
      <c r="BV130" s="246"/>
      <c r="BW130" s="246"/>
      <c r="BX130" s="246"/>
      <c r="BY130" s="170"/>
      <c r="BZ130" s="170"/>
      <c r="CA130" s="170"/>
      <c r="CB130" s="170"/>
      <c r="CC130" s="170"/>
      <c r="CD130" s="170"/>
      <c r="CE130" s="170"/>
      <c r="CF130" s="170"/>
      <c r="CG130" s="170"/>
      <c r="CH130" s="170"/>
      <c r="CI130" s="170"/>
      <c r="CJ130" s="170"/>
      <c r="CK130" s="170"/>
      <c r="CL130" s="170"/>
      <c r="CM130" s="170"/>
      <c r="CN130" s="170"/>
      <c r="CO130" s="248"/>
      <c r="CP130" s="248"/>
      <c r="CQ130" s="248"/>
      <c r="CR130" s="248"/>
      <c r="CS130" s="248"/>
      <c r="CT130" s="248"/>
      <c r="CU130" s="248"/>
      <c r="CV130" s="248"/>
      <c r="CW130" s="248"/>
      <c r="CX130" s="248"/>
      <c r="CY130" s="248"/>
      <c r="CZ130" s="248"/>
      <c r="DA130" s="248"/>
      <c r="DB130" s="238"/>
      <c r="DC130" s="238"/>
      <c r="DD130" s="238"/>
      <c r="DE130" s="23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</row>
    <row r="131" spans="2:188" ht="7.5" customHeight="1">
      <c r="B131" s="175" t="str">
        <f>IF($EN$8=1,"工事代金 （当月出来高）",IF($EN$8=2,"工事代金 （精算）",IF($EN$8=4,"工事代金 （当月出来高）",IF($BU$13="","",$BU$13))))</f>
        <v>工事代金 （当月出来高）</v>
      </c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7">
        <f>IF($EN$8=3,IF($CQ$13="","",IF($CY$13&lt;&gt;"式",TEXT($CQ$13,"#,##0.00_);[赤](#,##0.00)"),$CQ$13)),1)</f>
        <v>1</v>
      </c>
      <c r="AA131" s="177"/>
      <c r="AB131" s="177"/>
      <c r="AC131" s="177"/>
      <c r="AD131" s="177"/>
      <c r="AE131" s="177"/>
      <c r="AF131" s="177"/>
      <c r="AG131" s="177"/>
      <c r="AH131" s="178" t="str">
        <f>IF($EN$8=3,IF($CY$13="","",$CY$13),"式")</f>
        <v>式</v>
      </c>
      <c r="AI131" s="178"/>
      <c r="AJ131" s="178"/>
      <c r="AK131" s="178"/>
      <c r="AL131" s="177" t="str">
        <f>IF($EN$8=3,IF($DC$13="","",$DC$13),"")</f>
        <v/>
      </c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44" t="str">
        <f>IF($EN$8=3,IF($DK$13="","",$DK$13),IF($AK$24="","",$AK$24))</f>
        <v/>
      </c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5" t="str">
        <f>IF($EN$8=3,IF($DY$13="","",$DY$13),IF($AK$24="","",$O$25))</f>
        <v/>
      </c>
      <c r="BJ131" s="145"/>
      <c r="BK131" s="145"/>
      <c r="BL131" s="145"/>
      <c r="BM131" s="146"/>
      <c r="BP131" s="240" t="str">
        <f>IF($EN$8=3,"",IF($EN$8=4,"単価契約",IF($T$15="","","本契約")))</f>
        <v/>
      </c>
      <c r="BQ131" s="241"/>
      <c r="BR131" s="241"/>
      <c r="BS131" s="241"/>
      <c r="BT131" s="241"/>
      <c r="BU131" s="241"/>
      <c r="BV131" s="241"/>
      <c r="BW131" s="241"/>
      <c r="BX131" s="241"/>
      <c r="BY131" s="242" t="str">
        <f>IF($EN$8&lt;&gt;3,IF($T$15="","",$T$15&amp;"-"&amp;$AH$15),"")</f>
        <v/>
      </c>
      <c r="BZ131" s="242"/>
      <c r="CA131" s="242"/>
      <c r="CB131" s="242"/>
      <c r="CC131" s="242"/>
      <c r="CD131" s="242"/>
      <c r="CE131" s="242"/>
      <c r="CF131" s="242"/>
      <c r="CG131" s="242"/>
      <c r="CH131" s="242"/>
      <c r="CI131" s="242"/>
      <c r="CJ131" s="242"/>
      <c r="CK131" s="242"/>
      <c r="CL131" s="242"/>
      <c r="CM131" s="242"/>
      <c r="CN131" s="242"/>
      <c r="CO131" s="144" t="str">
        <f>IF($EN$8&lt;&gt;3,IF($EN$8=4,"単価契約",IF($AK$15="","",$AK$15)),"")</f>
        <v/>
      </c>
      <c r="CP131" s="144"/>
      <c r="CQ131" s="144"/>
      <c r="CR131" s="144"/>
      <c r="CS131" s="144"/>
      <c r="CT131" s="144"/>
      <c r="CU131" s="144"/>
      <c r="CV131" s="144"/>
      <c r="CW131" s="144"/>
      <c r="CX131" s="144"/>
      <c r="CY131" s="144"/>
      <c r="CZ131" s="144"/>
      <c r="DA131" s="144"/>
      <c r="DB131" s="147"/>
      <c r="DC131" s="147"/>
      <c r="DD131" s="147"/>
      <c r="DE131" s="148"/>
      <c r="EM131" s="68"/>
      <c r="EN131" s="68"/>
      <c r="EO131" s="68"/>
      <c r="EP131" s="68"/>
      <c r="EQ131" s="68"/>
      <c r="ER131" s="68"/>
      <c r="ES131" s="68"/>
      <c r="ET131" s="68"/>
      <c r="EU131" s="68"/>
      <c r="EV131" s="68"/>
      <c r="EW131" s="68"/>
      <c r="EX131" s="68"/>
      <c r="EY131" s="68"/>
      <c r="EZ131" s="68"/>
      <c r="FA131" s="68"/>
      <c r="FB131" s="68"/>
      <c r="FC131" s="68"/>
      <c r="FD131" s="68"/>
      <c r="FE131" s="68"/>
      <c r="FF131" s="68"/>
      <c r="FG131" s="68"/>
      <c r="FH131" s="68"/>
      <c r="FI131" s="68"/>
      <c r="FJ131" s="68"/>
      <c r="FK131" s="68"/>
      <c r="FL131" s="68"/>
      <c r="FM131" s="68"/>
      <c r="FN131" s="68"/>
      <c r="FO131" s="68"/>
      <c r="FP131" s="68"/>
      <c r="FQ131" s="68"/>
      <c r="FR131" s="68"/>
      <c r="FS131" s="68"/>
      <c r="FT131" s="68"/>
      <c r="FU131" s="68"/>
      <c r="FV131" s="68"/>
      <c r="FW131" s="68"/>
      <c r="FX131" s="68"/>
      <c r="FY131" s="68"/>
      <c r="FZ131" s="68"/>
      <c r="GA131" s="68"/>
      <c r="GB131" s="68"/>
      <c r="GC131" s="68"/>
      <c r="GD131" s="68"/>
      <c r="GE131" s="68"/>
      <c r="GF131" s="68"/>
    </row>
    <row r="132" spans="2:188" ht="7.5" customHeight="1">
      <c r="B132" s="175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7"/>
      <c r="AA132" s="177"/>
      <c r="AB132" s="177"/>
      <c r="AC132" s="177"/>
      <c r="AD132" s="177"/>
      <c r="AE132" s="177"/>
      <c r="AF132" s="177"/>
      <c r="AG132" s="177"/>
      <c r="AH132" s="178"/>
      <c r="AI132" s="178"/>
      <c r="AJ132" s="178"/>
      <c r="AK132" s="178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5"/>
      <c r="BJ132" s="145"/>
      <c r="BK132" s="145"/>
      <c r="BL132" s="145"/>
      <c r="BM132" s="146"/>
      <c r="BP132" s="240"/>
      <c r="BQ132" s="241"/>
      <c r="BR132" s="241"/>
      <c r="BS132" s="241"/>
      <c r="BT132" s="241"/>
      <c r="BU132" s="241"/>
      <c r="BV132" s="241"/>
      <c r="BW132" s="241"/>
      <c r="BX132" s="241"/>
      <c r="BY132" s="242"/>
      <c r="BZ132" s="242"/>
      <c r="CA132" s="242"/>
      <c r="CB132" s="242"/>
      <c r="CC132" s="242"/>
      <c r="CD132" s="242"/>
      <c r="CE132" s="242"/>
      <c r="CF132" s="242"/>
      <c r="CG132" s="242"/>
      <c r="CH132" s="242"/>
      <c r="CI132" s="242"/>
      <c r="CJ132" s="242"/>
      <c r="CK132" s="242"/>
      <c r="CL132" s="242"/>
      <c r="CM132" s="242"/>
      <c r="CN132" s="242"/>
      <c r="CO132" s="144"/>
      <c r="CP132" s="144"/>
      <c r="CQ132" s="144"/>
      <c r="CR132" s="144"/>
      <c r="CS132" s="144"/>
      <c r="CT132" s="144"/>
      <c r="CU132" s="144"/>
      <c r="CV132" s="144"/>
      <c r="CW132" s="144"/>
      <c r="CX132" s="144"/>
      <c r="CY132" s="144"/>
      <c r="CZ132" s="144"/>
      <c r="DA132" s="144"/>
      <c r="DB132" s="147"/>
      <c r="DC132" s="147"/>
      <c r="DD132" s="147"/>
      <c r="DE132" s="148"/>
      <c r="EM132" s="68"/>
      <c r="EN132" s="68"/>
      <c r="EO132" s="68"/>
      <c r="EP132" s="68"/>
      <c r="EQ132" s="68"/>
      <c r="ER132" s="68"/>
      <c r="ES132" s="68"/>
      <c r="ET132" s="68"/>
      <c r="EU132" s="68"/>
      <c r="EV132" s="68"/>
      <c r="EW132" s="68"/>
      <c r="EX132" s="68"/>
      <c r="EY132" s="68"/>
      <c r="EZ132" s="68"/>
      <c r="FA132" s="68"/>
      <c r="FB132" s="68"/>
      <c r="FC132" s="68"/>
      <c r="FD132" s="68"/>
      <c r="FE132" s="68"/>
      <c r="FF132" s="68"/>
      <c r="FG132" s="68"/>
      <c r="FH132" s="68"/>
      <c r="FI132" s="68"/>
      <c r="FJ132" s="68"/>
      <c r="FK132" s="68"/>
      <c r="FL132" s="68"/>
      <c r="FM132" s="68"/>
      <c r="FN132" s="68"/>
      <c r="FO132" s="68"/>
      <c r="FP132" s="68"/>
      <c r="FQ132" s="68"/>
      <c r="FR132" s="68"/>
      <c r="FS132" s="68"/>
      <c r="FT132" s="68"/>
      <c r="FU132" s="68"/>
      <c r="FV132" s="68"/>
      <c r="FW132" s="68"/>
      <c r="FX132" s="68"/>
      <c r="FY132" s="68"/>
      <c r="FZ132" s="68"/>
      <c r="GA132" s="68"/>
      <c r="GB132" s="68"/>
      <c r="GC132" s="68"/>
      <c r="GD132" s="68"/>
      <c r="GE132" s="68"/>
      <c r="GF132" s="68"/>
    </row>
    <row r="133" spans="2:188" ht="7.5" customHeight="1">
      <c r="B133" s="175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7"/>
      <c r="AA133" s="177"/>
      <c r="AB133" s="177"/>
      <c r="AC133" s="177"/>
      <c r="AD133" s="177"/>
      <c r="AE133" s="177"/>
      <c r="AF133" s="177"/>
      <c r="AG133" s="177"/>
      <c r="AH133" s="178"/>
      <c r="AI133" s="178"/>
      <c r="AJ133" s="178"/>
      <c r="AK133" s="178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  <c r="BI133" s="145"/>
      <c r="BJ133" s="145"/>
      <c r="BK133" s="145"/>
      <c r="BL133" s="145"/>
      <c r="BM133" s="146"/>
      <c r="BP133" s="240"/>
      <c r="BQ133" s="241"/>
      <c r="BR133" s="241"/>
      <c r="BS133" s="241"/>
      <c r="BT133" s="241"/>
      <c r="BU133" s="241"/>
      <c r="BV133" s="241"/>
      <c r="BW133" s="241"/>
      <c r="BX133" s="241"/>
      <c r="BY133" s="242"/>
      <c r="BZ133" s="242"/>
      <c r="CA133" s="242"/>
      <c r="CB133" s="242"/>
      <c r="CC133" s="242"/>
      <c r="CD133" s="242"/>
      <c r="CE133" s="242"/>
      <c r="CF133" s="242"/>
      <c r="CG133" s="242"/>
      <c r="CH133" s="242"/>
      <c r="CI133" s="242"/>
      <c r="CJ133" s="242"/>
      <c r="CK133" s="242"/>
      <c r="CL133" s="242"/>
      <c r="CM133" s="242"/>
      <c r="CN133" s="242"/>
      <c r="CO133" s="144"/>
      <c r="CP133" s="144"/>
      <c r="CQ133" s="144"/>
      <c r="CR133" s="144"/>
      <c r="CS133" s="144"/>
      <c r="CT133" s="144"/>
      <c r="CU133" s="144"/>
      <c r="CV133" s="144"/>
      <c r="CW133" s="144"/>
      <c r="CX133" s="144"/>
      <c r="CY133" s="144"/>
      <c r="CZ133" s="144"/>
      <c r="DA133" s="144"/>
      <c r="DB133" s="147"/>
      <c r="DC133" s="147"/>
      <c r="DD133" s="147"/>
      <c r="DE133" s="148"/>
      <c r="EN133" s="1"/>
      <c r="EO133" s="1"/>
      <c r="FA133" s="102"/>
      <c r="FB133" s="43"/>
    </row>
    <row r="134" spans="2:188" ht="7.5" customHeight="1">
      <c r="B134" s="175" t="str">
        <f>IF($EN$8=3,IF($BU$14="","",$BU$14),"")</f>
        <v/>
      </c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7" t="str">
        <f>IF($EN$8=3,IF($CQ$14="","",IF($CY$14&lt;&gt;"式",TEXT($CQ$14,"#,##0.00_);[赤]-#,##0.00"),$CQ$14)),"")</f>
        <v/>
      </c>
      <c r="AA134" s="177"/>
      <c r="AB134" s="177"/>
      <c r="AC134" s="177"/>
      <c r="AD134" s="177"/>
      <c r="AE134" s="177"/>
      <c r="AF134" s="177"/>
      <c r="AG134" s="177"/>
      <c r="AH134" s="178" t="str">
        <f>IF($EN$8=3,IF($CY$14="","",$CY$14),"")</f>
        <v/>
      </c>
      <c r="AI134" s="178"/>
      <c r="AJ134" s="178"/>
      <c r="AK134" s="178"/>
      <c r="AL134" s="177" t="str">
        <f>IF($EN$8=3,IF($DC$14="","",$DC$14),"")</f>
        <v/>
      </c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44" t="str">
        <f>IF($EN$8=3,IF($DK$14="","",$DK$14),"")</f>
        <v/>
      </c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  <c r="BI134" s="145" t="str">
        <f>IF($EN$8=3,IF($DY$14="","",$DY$14),"")</f>
        <v/>
      </c>
      <c r="BJ134" s="145"/>
      <c r="BK134" s="145"/>
      <c r="BL134" s="145"/>
      <c r="BM134" s="146"/>
      <c r="BP134" s="149" t="str">
        <f>IF($EN$8&lt;3,IF($T$16="","","変更（増減）"),"")</f>
        <v/>
      </c>
      <c r="BQ134" s="150"/>
      <c r="BR134" s="150"/>
      <c r="BS134" s="150"/>
      <c r="BT134" s="150"/>
      <c r="BU134" s="150"/>
      <c r="BV134" s="150"/>
      <c r="BW134" s="150"/>
      <c r="BX134" s="150"/>
      <c r="BY134" s="151" t="str">
        <f>IF($EN$8&lt;3,IF($T$16="","",$T$16&amp;"-"&amp;$AH$16),"")</f>
        <v/>
      </c>
      <c r="BZ134" s="151"/>
      <c r="CA134" s="151"/>
      <c r="CB134" s="151"/>
      <c r="CC134" s="151"/>
      <c r="CD134" s="151"/>
      <c r="CE134" s="151"/>
      <c r="CF134" s="151"/>
      <c r="CG134" s="151"/>
      <c r="CH134" s="151"/>
      <c r="CI134" s="151"/>
      <c r="CJ134" s="151"/>
      <c r="CK134" s="151"/>
      <c r="CL134" s="151"/>
      <c r="CM134" s="151"/>
      <c r="CN134" s="151"/>
      <c r="CO134" s="152" t="str">
        <f>IF($EN$8&lt;3,IF($AK$16="","",$AK$16),"")</f>
        <v/>
      </c>
      <c r="CP134" s="152"/>
      <c r="CQ134" s="152"/>
      <c r="CR134" s="152"/>
      <c r="CS134" s="152"/>
      <c r="CT134" s="152"/>
      <c r="CU134" s="152"/>
      <c r="CV134" s="152"/>
      <c r="CW134" s="152"/>
      <c r="CX134" s="152"/>
      <c r="CY134" s="152"/>
      <c r="CZ134" s="152"/>
      <c r="DA134" s="152"/>
      <c r="DB134" s="147"/>
      <c r="DC134" s="147"/>
      <c r="DD134" s="147"/>
      <c r="DE134" s="148"/>
      <c r="FI134" s="68"/>
      <c r="FJ134" s="68"/>
      <c r="FK134" s="68"/>
      <c r="FL134" s="68"/>
      <c r="FM134" s="68"/>
      <c r="FN134" s="68"/>
      <c r="FO134" s="68"/>
      <c r="FP134" s="68"/>
      <c r="FQ134" s="68"/>
      <c r="FR134" s="68"/>
      <c r="FS134" s="68"/>
      <c r="FT134" s="68"/>
      <c r="FU134" s="68"/>
      <c r="FV134" s="68"/>
    </row>
    <row r="135" spans="2:188" ht="7.5" customHeight="1">
      <c r="B135" s="175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7"/>
      <c r="AA135" s="177"/>
      <c r="AB135" s="177"/>
      <c r="AC135" s="177"/>
      <c r="AD135" s="177"/>
      <c r="AE135" s="177"/>
      <c r="AF135" s="177"/>
      <c r="AG135" s="177"/>
      <c r="AH135" s="178"/>
      <c r="AI135" s="178"/>
      <c r="AJ135" s="178"/>
      <c r="AK135" s="178"/>
      <c r="AL135" s="177"/>
      <c r="AM135" s="177"/>
      <c r="AN135" s="177"/>
      <c r="AO135" s="177"/>
      <c r="AP135" s="177"/>
      <c r="AQ135" s="177"/>
      <c r="AR135" s="177"/>
      <c r="AS135" s="177"/>
      <c r="AT135" s="177"/>
      <c r="AU135" s="177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  <c r="BI135" s="145"/>
      <c r="BJ135" s="145"/>
      <c r="BK135" s="145"/>
      <c r="BL135" s="145"/>
      <c r="BM135" s="146"/>
      <c r="BP135" s="149"/>
      <c r="BQ135" s="150"/>
      <c r="BR135" s="150"/>
      <c r="BS135" s="150"/>
      <c r="BT135" s="150"/>
      <c r="BU135" s="150"/>
      <c r="BV135" s="150"/>
      <c r="BW135" s="150"/>
      <c r="BX135" s="150"/>
      <c r="BY135" s="151"/>
      <c r="BZ135" s="151"/>
      <c r="CA135" s="151"/>
      <c r="CB135" s="151"/>
      <c r="CC135" s="151"/>
      <c r="CD135" s="151"/>
      <c r="CE135" s="151"/>
      <c r="CF135" s="151"/>
      <c r="CG135" s="151"/>
      <c r="CH135" s="151"/>
      <c r="CI135" s="151"/>
      <c r="CJ135" s="151"/>
      <c r="CK135" s="151"/>
      <c r="CL135" s="151"/>
      <c r="CM135" s="151"/>
      <c r="CN135" s="151"/>
      <c r="CO135" s="152"/>
      <c r="CP135" s="152"/>
      <c r="CQ135" s="152"/>
      <c r="CR135" s="152"/>
      <c r="CS135" s="152"/>
      <c r="CT135" s="152"/>
      <c r="CU135" s="152"/>
      <c r="CV135" s="152"/>
      <c r="CW135" s="152"/>
      <c r="CX135" s="152"/>
      <c r="CY135" s="152"/>
      <c r="CZ135" s="152"/>
      <c r="DA135" s="152"/>
      <c r="DB135" s="147"/>
      <c r="DC135" s="147"/>
      <c r="DD135" s="147"/>
      <c r="DE135" s="148"/>
    </row>
    <row r="136" spans="2:188" ht="7.5" customHeight="1">
      <c r="B136" s="175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7"/>
      <c r="AA136" s="177"/>
      <c r="AB136" s="177"/>
      <c r="AC136" s="177"/>
      <c r="AD136" s="177"/>
      <c r="AE136" s="177"/>
      <c r="AF136" s="177"/>
      <c r="AG136" s="177"/>
      <c r="AH136" s="178"/>
      <c r="AI136" s="178"/>
      <c r="AJ136" s="178"/>
      <c r="AK136" s="178"/>
      <c r="AL136" s="177"/>
      <c r="AM136" s="177"/>
      <c r="AN136" s="177"/>
      <c r="AO136" s="177"/>
      <c r="AP136" s="177"/>
      <c r="AQ136" s="177"/>
      <c r="AR136" s="177"/>
      <c r="AS136" s="177"/>
      <c r="AT136" s="177"/>
      <c r="AU136" s="177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  <c r="BI136" s="145"/>
      <c r="BJ136" s="145"/>
      <c r="BK136" s="145"/>
      <c r="BL136" s="145"/>
      <c r="BM136" s="146"/>
      <c r="BP136" s="149"/>
      <c r="BQ136" s="150"/>
      <c r="BR136" s="150"/>
      <c r="BS136" s="150"/>
      <c r="BT136" s="150"/>
      <c r="BU136" s="150"/>
      <c r="BV136" s="150"/>
      <c r="BW136" s="150"/>
      <c r="BX136" s="150"/>
      <c r="BY136" s="151"/>
      <c r="BZ136" s="151"/>
      <c r="CA136" s="151"/>
      <c r="CB136" s="151"/>
      <c r="CC136" s="151"/>
      <c r="CD136" s="151"/>
      <c r="CE136" s="151"/>
      <c r="CF136" s="151"/>
      <c r="CG136" s="151"/>
      <c r="CH136" s="151"/>
      <c r="CI136" s="151"/>
      <c r="CJ136" s="151"/>
      <c r="CK136" s="151"/>
      <c r="CL136" s="151"/>
      <c r="CM136" s="151"/>
      <c r="CN136" s="151"/>
      <c r="CO136" s="152"/>
      <c r="CP136" s="152"/>
      <c r="CQ136" s="152"/>
      <c r="CR136" s="152"/>
      <c r="CS136" s="152"/>
      <c r="CT136" s="152"/>
      <c r="CU136" s="152"/>
      <c r="CV136" s="152"/>
      <c r="CW136" s="152"/>
      <c r="CX136" s="152"/>
      <c r="CY136" s="152"/>
      <c r="CZ136" s="152"/>
      <c r="DA136" s="152"/>
      <c r="DB136" s="147"/>
      <c r="DC136" s="147"/>
      <c r="DD136" s="147"/>
      <c r="DE136" s="148"/>
    </row>
    <row r="137" spans="2:188" ht="7.5" customHeight="1">
      <c r="B137" s="175" t="str">
        <f>IF($EN$8=3,IF($BU$15="","",$BU$15),"")</f>
        <v/>
      </c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7" t="str">
        <f>IF($EN$8=3,IF($CQ$15="","",IF($CY$15&lt;&gt;"式",TEXT($CQ$15,"#,##0.00_);[赤]-#,##0.00"),$CQ$15)),"")</f>
        <v/>
      </c>
      <c r="AA137" s="177"/>
      <c r="AB137" s="177"/>
      <c r="AC137" s="177"/>
      <c r="AD137" s="177"/>
      <c r="AE137" s="177"/>
      <c r="AF137" s="177"/>
      <c r="AG137" s="177"/>
      <c r="AH137" s="178" t="str">
        <f>IF($EN$8=3,IF($CY$15="","",$CY$15),"")</f>
        <v/>
      </c>
      <c r="AI137" s="178"/>
      <c r="AJ137" s="178"/>
      <c r="AK137" s="178"/>
      <c r="AL137" s="177" t="str">
        <f>IF($EN$8=3,IF($DC$15="","",$DC$15),"")</f>
        <v/>
      </c>
      <c r="AM137" s="177"/>
      <c r="AN137" s="177"/>
      <c r="AO137" s="177"/>
      <c r="AP137" s="177"/>
      <c r="AQ137" s="177"/>
      <c r="AR137" s="177"/>
      <c r="AS137" s="177"/>
      <c r="AT137" s="177"/>
      <c r="AU137" s="177"/>
      <c r="AV137" s="144" t="str">
        <f>IF($EN$8=3,IF($DK$15="","",$DK$15),"")</f>
        <v/>
      </c>
      <c r="AW137" s="144"/>
      <c r="AX137" s="144"/>
      <c r="AY137" s="144"/>
      <c r="AZ137" s="144"/>
      <c r="BA137" s="144"/>
      <c r="BB137" s="144"/>
      <c r="BC137" s="144"/>
      <c r="BD137" s="144"/>
      <c r="BE137" s="144"/>
      <c r="BF137" s="144"/>
      <c r="BG137" s="144"/>
      <c r="BH137" s="144"/>
      <c r="BI137" s="145" t="str">
        <f>IF($EN$8=3,IF($DY$15="","",$DY$15),"")</f>
        <v/>
      </c>
      <c r="BJ137" s="145"/>
      <c r="BK137" s="145"/>
      <c r="BL137" s="145"/>
      <c r="BM137" s="146"/>
      <c r="BP137" s="149" t="str">
        <f>IF($EN$8&lt;3,IF($T$17="","","変更（増減）"),"")</f>
        <v/>
      </c>
      <c r="BQ137" s="150"/>
      <c r="BR137" s="150"/>
      <c r="BS137" s="150"/>
      <c r="BT137" s="150"/>
      <c r="BU137" s="150"/>
      <c r="BV137" s="150"/>
      <c r="BW137" s="150"/>
      <c r="BX137" s="150"/>
      <c r="BY137" s="151" t="str">
        <f>IF($EN$8&lt;3,IF($T$17="","",$T$17&amp;"-"&amp;$AH$17),"")</f>
        <v/>
      </c>
      <c r="BZ137" s="151"/>
      <c r="CA137" s="151"/>
      <c r="CB137" s="151"/>
      <c r="CC137" s="151"/>
      <c r="CD137" s="151"/>
      <c r="CE137" s="151"/>
      <c r="CF137" s="151"/>
      <c r="CG137" s="151"/>
      <c r="CH137" s="151"/>
      <c r="CI137" s="151"/>
      <c r="CJ137" s="151"/>
      <c r="CK137" s="151"/>
      <c r="CL137" s="151"/>
      <c r="CM137" s="151"/>
      <c r="CN137" s="151"/>
      <c r="CO137" s="152" t="str">
        <f>IF($EN$8&lt;3,IF($AK$17="","",$AK$17),"")</f>
        <v/>
      </c>
      <c r="CP137" s="152"/>
      <c r="CQ137" s="152"/>
      <c r="CR137" s="152"/>
      <c r="CS137" s="152"/>
      <c r="CT137" s="152"/>
      <c r="CU137" s="152"/>
      <c r="CV137" s="152"/>
      <c r="CW137" s="152"/>
      <c r="CX137" s="152"/>
      <c r="CY137" s="152"/>
      <c r="CZ137" s="152"/>
      <c r="DA137" s="152"/>
      <c r="DB137" s="147"/>
      <c r="DC137" s="147"/>
      <c r="DD137" s="147"/>
      <c r="DE137" s="148"/>
    </row>
    <row r="138" spans="2:188" ht="7.5" customHeight="1">
      <c r="B138" s="175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7"/>
      <c r="AA138" s="177"/>
      <c r="AB138" s="177"/>
      <c r="AC138" s="177"/>
      <c r="AD138" s="177"/>
      <c r="AE138" s="177"/>
      <c r="AF138" s="177"/>
      <c r="AG138" s="177"/>
      <c r="AH138" s="178"/>
      <c r="AI138" s="178"/>
      <c r="AJ138" s="178"/>
      <c r="AK138" s="178"/>
      <c r="AL138" s="177"/>
      <c r="AM138" s="177"/>
      <c r="AN138" s="177"/>
      <c r="AO138" s="177"/>
      <c r="AP138" s="177"/>
      <c r="AQ138" s="177"/>
      <c r="AR138" s="177"/>
      <c r="AS138" s="177"/>
      <c r="AT138" s="177"/>
      <c r="AU138" s="177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  <c r="BI138" s="145"/>
      <c r="BJ138" s="145"/>
      <c r="BK138" s="145"/>
      <c r="BL138" s="145"/>
      <c r="BM138" s="146"/>
      <c r="BP138" s="149"/>
      <c r="BQ138" s="150"/>
      <c r="BR138" s="150"/>
      <c r="BS138" s="150"/>
      <c r="BT138" s="150"/>
      <c r="BU138" s="150"/>
      <c r="BV138" s="150"/>
      <c r="BW138" s="150"/>
      <c r="BX138" s="150"/>
      <c r="BY138" s="151"/>
      <c r="BZ138" s="151"/>
      <c r="CA138" s="151"/>
      <c r="CB138" s="151"/>
      <c r="CC138" s="151"/>
      <c r="CD138" s="151"/>
      <c r="CE138" s="151"/>
      <c r="CF138" s="151"/>
      <c r="CG138" s="151"/>
      <c r="CH138" s="151"/>
      <c r="CI138" s="151"/>
      <c r="CJ138" s="151"/>
      <c r="CK138" s="151"/>
      <c r="CL138" s="151"/>
      <c r="CM138" s="151"/>
      <c r="CN138" s="151"/>
      <c r="CO138" s="152"/>
      <c r="CP138" s="152"/>
      <c r="CQ138" s="152"/>
      <c r="CR138" s="152"/>
      <c r="CS138" s="152"/>
      <c r="CT138" s="152"/>
      <c r="CU138" s="152"/>
      <c r="CV138" s="152"/>
      <c r="CW138" s="152"/>
      <c r="CX138" s="152"/>
      <c r="CY138" s="152"/>
      <c r="CZ138" s="152"/>
      <c r="DA138" s="152"/>
      <c r="DB138" s="147"/>
      <c r="DC138" s="147"/>
      <c r="DD138" s="147"/>
      <c r="DE138" s="148"/>
    </row>
    <row r="139" spans="2:188" ht="7.5" customHeight="1">
      <c r="B139" s="175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7"/>
      <c r="AA139" s="177"/>
      <c r="AB139" s="177"/>
      <c r="AC139" s="177"/>
      <c r="AD139" s="177"/>
      <c r="AE139" s="177"/>
      <c r="AF139" s="177"/>
      <c r="AG139" s="177"/>
      <c r="AH139" s="178"/>
      <c r="AI139" s="178"/>
      <c r="AJ139" s="178"/>
      <c r="AK139" s="178"/>
      <c r="AL139" s="177"/>
      <c r="AM139" s="177"/>
      <c r="AN139" s="177"/>
      <c r="AO139" s="177"/>
      <c r="AP139" s="177"/>
      <c r="AQ139" s="177"/>
      <c r="AR139" s="177"/>
      <c r="AS139" s="177"/>
      <c r="AT139" s="177"/>
      <c r="AU139" s="177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5"/>
      <c r="BJ139" s="145"/>
      <c r="BK139" s="145"/>
      <c r="BL139" s="145"/>
      <c r="BM139" s="146"/>
      <c r="BP139" s="149"/>
      <c r="BQ139" s="150"/>
      <c r="BR139" s="150"/>
      <c r="BS139" s="150"/>
      <c r="BT139" s="150"/>
      <c r="BU139" s="150"/>
      <c r="BV139" s="150"/>
      <c r="BW139" s="150"/>
      <c r="BX139" s="150"/>
      <c r="BY139" s="151"/>
      <c r="BZ139" s="151"/>
      <c r="CA139" s="151"/>
      <c r="CB139" s="151"/>
      <c r="CC139" s="151"/>
      <c r="CD139" s="151"/>
      <c r="CE139" s="151"/>
      <c r="CF139" s="151"/>
      <c r="CG139" s="151"/>
      <c r="CH139" s="151"/>
      <c r="CI139" s="151"/>
      <c r="CJ139" s="151"/>
      <c r="CK139" s="151"/>
      <c r="CL139" s="151"/>
      <c r="CM139" s="151"/>
      <c r="CN139" s="151"/>
      <c r="CO139" s="152"/>
      <c r="CP139" s="152"/>
      <c r="CQ139" s="152"/>
      <c r="CR139" s="152"/>
      <c r="CS139" s="152"/>
      <c r="CT139" s="152"/>
      <c r="CU139" s="152"/>
      <c r="CV139" s="152"/>
      <c r="CW139" s="152"/>
      <c r="CX139" s="152"/>
      <c r="CY139" s="152"/>
      <c r="CZ139" s="152"/>
      <c r="DA139" s="152"/>
      <c r="DB139" s="147"/>
      <c r="DC139" s="147"/>
      <c r="DD139" s="147"/>
      <c r="DE139" s="148"/>
    </row>
    <row r="140" spans="2:188" ht="7.5" customHeight="1">
      <c r="B140" s="175" t="str">
        <f>IF($EN$8=3,IF($BU$16="","",$BU$16),"")</f>
        <v/>
      </c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7" t="str">
        <f>IF($EN$8=3,IF($CQ$16="","",IF($CY$16&lt;&gt;"式",TEXT($CQ$16,"#,##0.00_);[赤]-#,##0.00"),$CQ$16)),"")</f>
        <v/>
      </c>
      <c r="AA140" s="177"/>
      <c r="AB140" s="177"/>
      <c r="AC140" s="177"/>
      <c r="AD140" s="177"/>
      <c r="AE140" s="177"/>
      <c r="AF140" s="177"/>
      <c r="AG140" s="177"/>
      <c r="AH140" s="178" t="str">
        <f>IF($EN$8=3,IF($CY$16="","",$CY$16),"")</f>
        <v/>
      </c>
      <c r="AI140" s="178"/>
      <c r="AJ140" s="178"/>
      <c r="AK140" s="178"/>
      <c r="AL140" s="177" t="str">
        <f>IF($EN$8=3,IF($DC$16="","",$DC$16),"")</f>
        <v/>
      </c>
      <c r="AM140" s="177"/>
      <c r="AN140" s="177"/>
      <c r="AO140" s="177"/>
      <c r="AP140" s="177"/>
      <c r="AQ140" s="177"/>
      <c r="AR140" s="177"/>
      <c r="AS140" s="177"/>
      <c r="AT140" s="177"/>
      <c r="AU140" s="177"/>
      <c r="AV140" s="144" t="str">
        <f>IF($EN$8=3,IF($DK$16="","",$DK$16),"")</f>
        <v/>
      </c>
      <c r="AW140" s="144"/>
      <c r="AX140" s="144"/>
      <c r="AY140" s="144"/>
      <c r="AZ140" s="144"/>
      <c r="BA140" s="144"/>
      <c r="BB140" s="144"/>
      <c r="BC140" s="144"/>
      <c r="BD140" s="144"/>
      <c r="BE140" s="144"/>
      <c r="BF140" s="144"/>
      <c r="BG140" s="144"/>
      <c r="BH140" s="144"/>
      <c r="BI140" s="145" t="str">
        <f>IF($EN$8=3,IF($DY$16="","",$DY$16),"")</f>
        <v/>
      </c>
      <c r="BJ140" s="145"/>
      <c r="BK140" s="145"/>
      <c r="BL140" s="145"/>
      <c r="BM140" s="146"/>
      <c r="BP140" s="149" t="str">
        <f>IF($EN$8&lt;3,IF($T$18="","","変更（増減）"),"")</f>
        <v/>
      </c>
      <c r="BQ140" s="150"/>
      <c r="BR140" s="150"/>
      <c r="BS140" s="150"/>
      <c r="BT140" s="150"/>
      <c r="BU140" s="150"/>
      <c r="BV140" s="150"/>
      <c r="BW140" s="150"/>
      <c r="BX140" s="150"/>
      <c r="BY140" s="151" t="str">
        <f>IF($EN$8&lt;3,IF($T$18="","",$T$18&amp;"-"&amp;$AH$18),"")</f>
        <v/>
      </c>
      <c r="BZ140" s="151"/>
      <c r="CA140" s="151"/>
      <c r="CB140" s="151"/>
      <c r="CC140" s="151"/>
      <c r="CD140" s="151"/>
      <c r="CE140" s="151"/>
      <c r="CF140" s="151"/>
      <c r="CG140" s="151"/>
      <c r="CH140" s="151"/>
      <c r="CI140" s="151"/>
      <c r="CJ140" s="151"/>
      <c r="CK140" s="151"/>
      <c r="CL140" s="151"/>
      <c r="CM140" s="151"/>
      <c r="CN140" s="151"/>
      <c r="CO140" s="152" t="str">
        <f>IF($EN$8&lt;3,IF($AK$18="","",$AK$18),"")</f>
        <v/>
      </c>
      <c r="CP140" s="152"/>
      <c r="CQ140" s="152"/>
      <c r="CR140" s="152"/>
      <c r="CS140" s="152"/>
      <c r="CT140" s="152"/>
      <c r="CU140" s="152"/>
      <c r="CV140" s="152"/>
      <c r="CW140" s="152"/>
      <c r="CX140" s="152"/>
      <c r="CY140" s="152"/>
      <c r="CZ140" s="152"/>
      <c r="DA140" s="152"/>
      <c r="DB140" s="147"/>
      <c r="DC140" s="147"/>
      <c r="DD140" s="147"/>
      <c r="DE140" s="148"/>
    </row>
    <row r="141" spans="2:188" ht="7.5" customHeight="1">
      <c r="B141" s="175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7"/>
      <c r="AA141" s="177"/>
      <c r="AB141" s="177"/>
      <c r="AC141" s="177"/>
      <c r="AD141" s="177"/>
      <c r="AE141" s="177"/>
      <c r="AF141" s="177"/>
      <c r="AG141" s="177"/>
      <c r="AH141" s="178"/>
      <c r="AI141" s="178"/>
      <c r="AJ141" s="178"/>
      <c r="AK141" s="178"/>
      <c r="AL141" s="177"/>
      <c r="AM141" s="177"/>
      <c r="AN141" s="177"/>
      <c r="AO141" s="177"/>
      <c r="AP141" s="177"/>
      <c r="AQ141" s="177"/>
      <c r="AR141" s="177"/>
      <c r="AS141" s="177"/>
      <c r="AT141" s="177"/>
      <c r="AU141" s="177"/>
      <c r="AV141" s="144"/>
      <c r="AW141" s="144"/>
      <c r="AX141" s="144"/>
      <c r="AY141" s="144"/>
      <c r="AZ141" s="144"/>
      <c r="BA141" s="144"/>
      <c r="BB141" s="144"/>
      <c r="BC141" s="144"/>
      <c r="BD141" s="144"/>
      <c r="BE141" s="144"/>
      <c r="BF141" s="144"/>
      <c r="BG141" s="144"/>
      <c r="BH141" s="144"/>
      <c r="BI141" s="145"/>
      <c r="BJ141" s="145"/>
      <c r="BK141" s="145"/>
      <c r="BL141" s="145"/>
      <c r="BM141" s="146"/>
      <c r="BP141" s="149"/>
      <c r="BQ141" s="150"/>
      <c r="BR141" s="150"/>
      <c r="BS141" s="150"/>
      <c r="BT141" s="150"/>
      <c r="BU141" s="150"/>
      <c r="BV141" s="150"/>
      <c r="BW141" s="150"/>
      <c r="BX141" s="150"/>
      <c r="BY141" s="151"/>
      <c r="BZ141" s="151"/>
      <c r="CA141" s="151"/>
      <c r="CB141" s="151"/>
      <c r="CC141" s="151"/>
      <c r="CD141" s="151"/>
      <c r="CE141" s="151"/>
      <c r="CF141" s="151"/>
      <c r="CG141" s="151"/>
      <c r="CH141" s="151"/>
      <c r="CI141" s="151"/>
      <c r="CJ141" s="151"/>
      <c r="CK141" s="151"/>
      <c r="CL141" s="151"/>
      <c r="CM141" s="151"/>
      <c r="CN141" s="151"/>
      <c r="CO141" s="152"/>
      <c r="CP141" s="152"/>
      <c r="CQ141" s="152"/>
      <c r="CR141" s="152"/>
      <c r="CS141" s="152"/>
      <c r="CT141" s="152"/>
      <c r="CU141" s="152"/>
      <c r="CV141" s="152"/>
      <c r="CW141" s="152"/>
      <c r="CX141" s="152"/>
      <c r="CY141" s="152"/>
      <c r="CZ141" s="152"/>
      <c r="DA141" s="152"/>
      <c r="DB141" s="147"/>
      <c r="DC141" s="147"/>
      <c r="DD141" s="147"/>
      <c r="DE141" s="148"/>
    </row>
    <row r="142" spans="2:188" ht="7.5" customHeight="1">
      <c r="B142" s="175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7"/>
      <c r="AA142" s="177"/>
      <c r="AB142" s="177"/>
      <c r="AC142" s="177"/>
      <c r="AD142" s="177"/>
      <c r="AE142" s="177"/>
      <c r="AF142" s="177"/>
      <c r="AG142" s="177"/>
      <c r="AH142" s="178"/>
      <c r="AI142" s="178"/>
      <c r="AJ142" s="178"/>
      <c r="AK142" s="178"/>
      <c r="AL142" s="177"/>
      <c r="AM142" s="177"/>
      <c r="AN142" s="177"/>
      <c r="AO142" s="177"/>
      <c r="AP142" s="177"/>
      <c r="AQ142" s="177"/>
      <c r="AR142" s="177"/>
      <c r="AS142" s="177"/>
      <c r="AT142" s="177"/>
      <c r="AU142" s="177"/>
      <c r="AV142" s="144"/>
      <c r="AW142" s="144"/>
      <c r="AX142" s="144"/>
      <c r="AY142" s="144"/>
      <c r="AZ142" s="144"/>
      <c r="BA142" s="144"/>
      <c r="BB142" s="144"/>
      <c r="BC142" s="144"/>
      <c r="BD142" s="144"/>
      <c r="BE142" s="144"/>
      <c r="BF142" s="144"/>
      <c r="BG142" s="144"/>
      <c r="BH142" s="144"/>
      <c r="BI142" s="145"/>
      <c r="BJ142" s="145"/>
      <c r="BK142" s="145"/>
      <c r="BL142" s="145"/>
      <c r="BM142" s="146"/>
      <c r="BP142" s="149"/>
      <c r="BQ142" s="150"/>
      <c r="BR142" s="150"/>
      <c r="BS142" s="150"/>
      <c r="BT142" s="150"/>
      <c r="BU142" s="150"/>
      <c r="BV142" s="150"/>
      <c r="BW142" s="150"/>
      <c r="BX142" s="150"/>
      <c r="BY142" s="151"/>
      <c r="BZ142" s="151"/>
      <c r="CA142" s="151"/>
      <c r="CB142" s="151"/>
      <c r="CC142" s="151"/>
      <c r="CD142" s="151"/>
      <c r="CE142" s="151"/>
      <c r="CF142" s="151"/>
      <c r="CG142" s="151"/>
      <c r="CH142" s="151"/>
      <c r="CI142" s="151"/>
      <c r="CJ142" s="151"/>
      <c r="CK142" s="151"/>
      <c r="CL142" s="151"/>
      <c r="CM142" s="151"/>
      <c r="CN142" s="151"/>
      <c r="CO142" s="152"/>
      <c r="CP142" s="152"/>
      <c r="CQ142" s="152"/>
      <c r="CR142" s="152"/>
      <c r="CS142" s="152"/>
      <c r="CT142" s="152"/>
      <c r="CU142" s="152"/>
      <c r="CV142" s="152"/>
      <c r="CW142" s="152"/>
      <c r="CX142" s="152"/>
      <c r="CY142" s="152"/>
      <c r="CZ142" s="152"/>
      <c r="DA142" s="152"/>
      <c r="DB142" s="147"/>
      <c r="DC142" s="147"/>
      <c r="DD142" s="147"/>
      <c r="DE142" s="148"/>
    </row>
    <row r="143" spans="2:188" ht="7.5" customHeight="1">
      <c r="B143" s="175" t="str">
        <f>IF($EN$8=3,IF($BU$17="","",$BU$17),"")</f>
        <v/>
      </c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7" t="str">
        <f>IF($EN$8=3,IF($CQ$17="","",IF($CY$17&lt;&gt;"式",TEXT($CQ$17,"#,##0.00_);[赤]-#,##0.00"),$CQ$17)),"")</f>
        <v/>
      </c>
      <c r="AA143" s="177"/>
      <c r="AB143" s="177"/>
      <c r="AC143" s="177"/>
      <c r="AD143" s="177"/>
      <c r="AE143" s="177"/>
      <c r="AF143" s="177"/>
      <c r="AG143" s="177"/>
      <c r="AH143" s="178" t="str">
        <f>IF($EN$8=3,IF($CY$17="","",$CY$17),"")</f>
        <v/>
      </c>
      <c r="AI143" s="178"/>
      <c r="AJ143" s="178"/>
      <c r="AK143" s="178"/>
      <c r="AL143" s="177" t="str">
        <f>IF($EN$8=3,IF($DC$17="","",$DC$17),"")</f>
        <v/>
      </c>
      <c r="AM143" s="177"/>
      <c r="AN143" s="177"/>
      <c r="AO143" s="177"/>
      <c r="AP143" s="177"/>
      <c r="AQ143" s="177"/>
      <c r="AR143" s="177"/>
      <c r="AS143" s="177"/>
      <c r="AT143" s="177"/>
      <c r="AU143" s="177"/>
      <c r="AV143" s="144" t="str">
        <f>IF($EN$8=3,IF($DK$17="","",$DK$17),"")</f>
        <v/>
      </c>
      <c r="AW143" s="144"/>
      <c r="AX143" s="144"/>
      <c r="AY143" s="144"/>
      <c r="AZ143" s="144"/>
      <c r="BA143" s="144"/>
      <c r="BB143" s="144"/>
      <c r="BC143" s="144"/>
      <c r="BD143" s="144"/>
      <c r="BE143" s="144"/>
      <c r="BF143" s="144"/>
      <c r="BG143" s="144"/>
      <c r="BH143" s="144"/>
      <c r="BI143" s="145" t="str">
        <f>IF($EN$8=3,IF($DY$17="","",$DY$17),"")</f>
        <v/>
      </c>
      <c r="BJ143" s="145"/>
      <c r="BK143" s="145"/>
      <c r="BL143" s="145"/>
      <c r="BM143" s="146"/>
      <c r="BP143" s="192" t="s">
        <v>35</v>
      </c>
      <c r="BQ143" s="193"/>
      <c r="BR143" s="193"/>
      <c r="BS143" s="193"/>
      <c r="BT143" s="193"/>
      <c r="BU143" s="193"/>
      <c r="BV143" s="193"/>
      <c r="BW143" s="193"/>
      <c r="BX143" s="193"/>
      <c r="BY143" s="193"/>
      <c r="BZ143" s="193"/>
      <c r="CA143" s="193"/>
      <c r="CB143" s="193"/>
      <c r="CC143" s="193"/>
      <c r="CD143" s="193"/>
      <c r="CE143" s="193"/>
      <c r="CF143" s="193"/>
      <c r="CG143" s="193"/>
      <c r="CH143" s="193"/>
      <c r="CI143" s="193"/>
      <c r="CJ143" s="193"/>
      <c r="CK143" s="193"/>
      <c r="CL143" s="193"/>
      <c r="CM143" s="193"/>
      <c r="CN143" s="193"/>
      <c r="CO143" s="194">
        <f>IF($EN$8&lt;&gt;3,IF($AK$19="","",$AK$19),"")</f>
        <v>0</v>
      </c>
      <c r="CP143" s="194"/>
      <c r="CQ143" s="194"/>
      <c r="CR143" s="194"/>
      <c r="CS143" s="194"/>
      <c r="CT143" s="194"/>
      <c r="CU143" s="194"/>
      <c r="CV143" s="194"/>
      <c r="CW143" s="194"/>
      <c r="CX143" s="194"/>
      <c r="CY143" s="194"/>
      <c r="CZ143" s="194"/>
      <c r="DA143" s="194"/>
      <c r="DB143" s="195"/>
      <c r="DC143" s="195"/>
      <c r="DD143" s="195"/>
      <c r="DE143" s="196"/>
    </row>
    <row r="144" spans="2:188" ht="7.5" customHeight="1">
      <c r="B144" s="175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7"/>
      <c r="AA144" s="177"/>
      <c r="AB144" s="177"/>
      <c r="AC144" s="177"/>
      <c r="AD144" s="177"/>
      <c r="AE144" s="177"/>
      <c r="AF144" s="177"/>
      <c r="AG144" s="177"/>
      <c r="AH144" s="178"/>
      <c r="AI144" s="178"/>
      <c r="AJ144" s="178"/>
      <c r="AK144" s="178"/>
      <c r="AL144" s="177"/>
      <c r="AM144" s="177"/>
      <c r="AN144" s="177"/>
      <c r="AO144" s="177"/>
      <c r="AP144" s="177"/>
      <c r="AQ144" s="177"/>
      <c r="AR144" s="177"/>
      <c r="AS144" s="177"/>
      <c r="AT144" s="177"/>
      <c r="AU144" s="177"/>
      <c r="AV144" s="144"/>
      <c r="AW144" s="144"/>
      <c r="AX144" s="144"/>
      <c r="AY144" s="144"/>
      <c r="AZ144" s="144"/>
      <c r="BA144" s="144"/>
      <c r="BB144" s="144"/>
      <c r="BC144" s="144"/>
      <c r="BD144" s="144"/>
      <c r="BE144" s="144"/>
      <c r="BF144" s="144"/>
      <c r="BG144" s="144"/>
      <c r="BH144" s="144"/>
      <c r="BI144" s="145"/>
      <c r="BJ144" s="145"/>
      <c r="BK144" s="145"/>
      <c r="BL144" s="145"/>
      <c r="BM144" s="146"/>
      <c r="BP144" s="192"/>
      <c r="BQ144" s="193"/>
      <c r="BR144" s="193"/>
      <c r="BS144" s="193"/>
      <c r="BT144" s="193"/>
      <c r="BU144" s="193"/>
      <c r="BV144" s="193"/>
      <c r="BW144" s="193"/>
      <c r="BX144" s="193"/>
      <c r="BY144" s="193"/>
      <c r="BZ144" s="193"/>
      <c r="CA144" s="193"/>
      <c r="CB144" s="193"/>
      <c r="CC144" s="193"/>
      <c r="CD144" s="193"/>
      <c r="CE144" s="193"/>
      <c r="CF144" s="193"/>
      <c r="CG144" s="193"/>
      <c r="CH144" s="193"/>
      <c r="CI144" s="193"/>
      <c r="CJ144" s="193"/>
      <c r="CK144" s="193"/>
      <c r="CL144" s="193"/>
      <c r="CM144" s="193"/>
      <c r="CN144" s="193"/>
      <c r="CO144" s="194"/>
      <c r="CP144" s="194"/>
      <c r="CQ144" s="194"/>
      <c r="CR144" s="194"/>
      <c r="CS144" s="194"/>
      <c r="CT144" s="194"/>
      <c r="CU144" s="194"/>
      <c r="CV144" s="194"/>
      <c r="CW144" s="194"/>
      <c r="CX144" s="194"/>
      <c r="CY144" s="194"/>
      <c r="CZ144" s="194"/>
      <c r="DA144" s="194"/>
      <c r="DB144" s="195"/>
      <c r="DC144" s="195"/>
      <c r="DD144" s="195"/>
      <c r="DE144" s="196"/>
    </row>
    <row r="145" spans="2:112" s="69" customFormat="1" ht="7.5" customHeight="1">
      <c r="B145" s="215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7"/>
      <c r="AA145" s="217"/>
      <c r="AB145" s="217"/>
      <c r="AC145" s="217"/>
      <c r="AD145" s="217"/>
      <c r="AE145" s="217"/>
      <c r="AF145" s="217"/>
      <c r="AG145" s="217"/>
      <c r="AH145" s="218"/>
      <c r="AI145" s="218"/>
      <c r="AJ145" s="218"/>
      <c r="AK145" s="218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9"/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31"/>
      <c r="BJ145" s="231"/>
      <c r="BK145" s="231"/>
      <c r="BL145" s="231"/>
      <c r="BM145" s="232"/>
      <c r="BO145" s="1"/>
      <c r="BP145" s="192"/>
      <c r="BQ145" s="193"/>
      <c r="BR145" s="193"/>
      <c r="BS145" s="193"/>
      <c r="BT145" s="193"/>
      <c r="BU145" s="193"/>
      <c r="BV145" s="193"/>
      <c r="BW145" s="193"/>
      <c r="BX145" s="193"/>
      <c r="BY145" s="193"/>
      <c r="BZ145" s="193"/>
      <c r="CA145" s="193"/>
      <c r="CB145" s="193"/>
      <c r="CC145" s="193"/>
      <c r="CD145" s="193"/>
      <c r="CE145" s="193"/>
      <c r="CF145" s="193"/>
      <c r="CG145" s="193"/>
      <c r="CH145" s="193"/>
      <c r="CI145" s="193"/>
      <c r="CJ145" s="193"/>
      <c r="CK145" s="193"/>
      <c r="CL145" s="193"/>
      <c r="CM145" s="193"/>
      <c r="CN145" s="193"/>
      <c r="CO145" s="194"/>
      <c r="CP145" s="194"/>
      <c r="CQ145" s="194"/>
      <c r="CR145" s="194"/>
      <c r="CS145" s="194"/>
      <c r="CT145" s="194"/>
      <c r="CU145" s="194"/>
      <c r="CV145" s="194"/>
      <c r="CW145" s="194"/>
      <c r="CX145" s="194"/>
      <c r="CY145" s="194"/>
      <c r="CZ145" s="194"/>
      <c r="DA145" s="194"/>
      <c r="DB145" s="195"/>
      <c r="DC145" s="195"/>
      <c r="DD145" s="195"/>
      <c r="DE145" s="196"/>
      <c r="DF145" s="1"/>
    </row>
    <row r="146" spans="2:112" s="68" customFormat="1" ht="7.5" customHeight="1" thickBot="1">
      <c r="BO146" s="1"/>
      <c r="BP146" s="153" t="s">
        <v>36</v>
      </c>
      <c r="BQ146" s="154"/>
      <c r="BR146" s="154"/>
      <c r="BS146" s="154"/>
      <c r="BT146" s="154"/>
      <c r="BU146" s="154"/>
      <c r="BV146" s="154"/>
      <c r="BW146" s="154"/>
      <c r="BX146" s="154"/>
      <c r="BY146" s="154"/>
      <c r="BZ146" s="154"/>
      <c r="CA146" s="154"/>
      <c r="CB146" s="154"/>
      <c r="CC146" s="154"/>
      <c r="CD146" s="154"/>
      <c r="CE146" s="154"/>
      <c r="CF146" s="154"/>
      <c r="CG146" s="154"/>
      <c r="CH146" s="154"/>
      <c r="CI146" s="154"/>
      <c r="CJ146" s="154"/>
      <c r="CK146" s="154"/>
      <c r="CL146" s="154"/>
      <c r="CM146" s="154"/>
      <c r="CN146" s="154"/>
      <c r="CO146" s="155" t="str">
        <f>IF($EN$8&lt;3,IF($AK$22="","",$AK$22),"")</f>
        <v/>
      </c>
      <c r="CP146" s="155"/>
      <c r="CQ146" s="155"/>
      <c r="CR146" s="155"/>
      <c r="CS146" s="155"/>
      <c r="CT146" s="155"/>
      <c r="CU146" s="155"/>
      <c r="CV146" s="155"/>
      <c r="CW146" s="155"/>
      <c r="CX146" s="155"/>
      <c r="CY146" s="155"/>
      <c r="CZ146" s="155"/>
      <c r="DA146" s="155"/>
      <c r="DB146" s="147"/>
      <c r="DC146" s="147"/>
      <c r="DD146" s="147"/>
      <c r="DE146" s="148"/>
      <c r="DF146" s="1"/>
    </row>
    <row r="147" spans="2:112" s="68" customFormat="1" ht="7.5" customHeight="1">
      <c r="B147" s="179" t="s">
        <v>75</v>
      </c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394" t="s">
        <v>77</v>
      </c>
      <c r="R147" s="395"/>
      <c r="S147" s="395"/>
      <c r="T147" s="395"/>
      <c r="U147" s="395"/>
      <c r="V147" s="395"/>
      <c r="W147" s="395"/>
      <c r="X147" s="395"/>
      <c r="Y147" s="395"/>
      <c r="Z147" s="395"/>
      <c r="AA147" s="395"/>
      <c r="AB147" s="395"/>
      <c r="AC147" s="395"/>
      <c r="AD147" s="395"/>
      <c r="AE147" s="395"/>
      <c r="AF147" s="395"/>
      <c r="AG147" s="395"/>
      <c r="AH147" s="397" t="s">
        <v>76</v>
      </c>
      <c r="AI147" s="395"/>
      <c r="AJ147" s="395"/>
      <c r="AK147" s="395"/>
      <c r="AL147" s="395"/>
      <c r="AM147" s="395"/>
      <c r="AN147" s="395"/>
      <c r="AO147" s="395"/>
      <c r="AP147" s="395"/>
      <c r="AQ147" s="395"/>
      <c r="AR147" s="395"/>
      <c r="AS147" s="395"/>
      <c r="AT147" s="395"/>
      <c r="AU147" s="395"/>
      <c r="AV147" s="395"/>
      <c r="AW147" s="398"/>
      <c r="AX147" s="180" t="s">
        <v>78</v>
      </c>
      <c r="AY147" s="180"/>
      <c r="AZ147" s="180"/>
      <c r="BA147" s="180"/>
      <c r="BB147" s="180"/>
      <c r="BC147" s="180"/>
      <c r="BD147" s="180"/>
      <c r="BE147" s="180"/>
      <c r="BF147" s="180"/>
      <c r="BG147" s="180"/>
      <c r="BH147" s="180"/>
      <c r="BI147" s="180"/>
      <c r="BJ147" s="180"/>
      <c r="BK147" s="180"/>
      <c r="BL147" s="180"/>
      <c r="BM147" s="187"/>
      <c r="BO147" s="1"/>
      <c r="BP147" s="153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154"/>
      <c r="CA147" s="154"/>
      <c r="CB147" s="154"/>
      <c r="CC147" s="154"/>
      <c r="CD147" s="154"/>
      <c r="CE147" s="154"/>
      <c r="CF147" s="154"/>
      <c r="CG147" s="154"/>
      <c r="CH147" s="154"/>
      <c r="CI147" s="154"/>
      <c r="CJ147" s="154"/>
      <c r="CK147" s="154"/>
      <c r="CL147" s="154"/>
      <c r="CM147" s="154"/>
      <c r="CN147" s="154"/>
      <c r="CO147" s="155"/>
      <c r="CP147" s="155"/>
      <c r="CQ147" s="155"/>
      <c r="CR147" s="155"/>
      <c r="CS147" s="155"/>
      <c r="CT147" s="155"/>
      <c r="CU147" s="155"/>
      <c r="CV147" s="155"/>
      <c r="CW147" s="155"/>
      <c r="CX147" s="155"/>
      <c r="CY147" s="155"/>
      <c r="CZ147" s="155"/>
      <c r="DA147" s="155"/>
      <c r="DB147" s="147"/>
      <c r="DC147" s="147"/>
      <c r="DD147" s="147"/>
      <c r="DE147" s="148"/>
      <c r="DF147" s="1"/>
      <c r="DG147" s="77"/>
      <c r="DH147" s="77"/>
    </row>
    <row r="148" spans="2:112" ht="7.5" customHeight="1">
      <c r="B148" s="181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396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  <c r="AG148" s="184"/>
      <c r="AH148" s="186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84"/>
      <c r="AS148" s="184"/>
      <c r="AT148" s="184"/>
      <c r="AU148" s="184"/>
      <c r="AV148" s="184"/>
      <c r="AW148" s="399"/>
      <c r="AX148" s="182"/>
      <c r="AY148" s="182"/>
      <c r="AZ148" s="182"/>
      <c r="BA148" s="182"/>
      <c r="BB148" s="182"/>
      <c r="BC148" s="182"/>
      <c r="BD148" s="182"/>
      <c r="BE148" s="182"/>
      <c r="BF148" s="182"/>
      <c r="BG148" s="182"/>
      <c r="BH148" s="182"/>
      <c r="BI148" s="182"/>
      <c r="BJ148" s="182"/>
      <c r="BK148" s="182"/>
      <c r="BL148" s="182"/>
      <c r="BM148" s="188"/>
      <c r="BP148" s="153"/>
      <c r="BQ148" s="154"/>
      <c r="BR148" s="154"/>
      <c r="BS148" s="154"/>
      <c r="BT148" s="154"/>
      <c r="BU148" s="154"/>
      <c r="BV148" s="154"/>
      <c r="BW148" s="154"/>
      <c r="BX148" s="154"/>
      <c r="BY148" s="154"/>
      <c r="BZ148" s="154"/>
      <c r="CA148" s="154"/>
      <c r="CB148" s="154"/>
      <c r="CC148" s="154"/>
      <c r="CD148" s="154"/>
      <c r="CE148" s="154"/>
      <c r="CF148" s="154"/>
      <c r="CG148" s="154"/>
      <c r="CH148" s="154"/>
      <c r="CI148" s="154"/>
      <c r="CJ148" s="154"/>
      <c r="CK148" s="154"/>
      <c r="CL148" s="154"/>
      <c r="CM148" s="154"/>
      <c r="CN148" s="154"/>
      <c r="CO148" s="155"/>
      <c r="CP148" s="155"/>
      <c r="CQ148" s="155"/>
      <c r="CR148" s="155"/>
      <c r="CS148" s="155"/>
      <c r="CT148" s="155"/>
      <c r="CU148" s="155"/>
      <c r="CV148" s="155"/>
      <c r="CW148" s="155"/>
      <c r="CX148" s="155"/>
      <c r="CY148" s="155"/>
      <c r="CZ148" s="155"/>
      <c r="DA148" s="155"/>
      <c r="DB148" s="147"/>
      <c r="DC148" s="147"/>
      <c r="DD148" s="147"/>
      <c r="DE148" s="148"/>
      <c r="DG148" s="77"/>
      <c r="DH148" s="77"/>
    </row>
    <row r="149" spans="2:112" ht="7.5" customHeight="1">
      <c r="B149" s="200" t="str">
        <f>IF($EN$8=3,IF($DK$18="","",$DK$18),IF($AK$24="","",$AK$24))</f>
        <v/>
      </c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6" t="s">
        <v>99</v>
      </c>
      <c r="P149" s="379"/>
      <c r="Q149" s="382">
        <v>0.1</v>
      </c>
      <c r="R149" s="198"/>
      <c r="S149" s="198"/>
      <c r="T149" s="199"/>
      <c r="U149" s="189" t="str">
        <f>IF($EN$8=3,IF($CX$22="","",$CX$22),IF($AK$24="","",$AK$24))</f>
        <v/>
      </c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90" t="s">
        <v>82</v>
      </c>
      <c r="AG149" s="191"/>
      <c r="AH149" s="198">
        <v>0.1</v>
      </c>
      <c r="AI149" s="198"/>
      <c r="AJ149" s="198"/>
      <c r="AK149" s="199"/>
      <c r="AL149" s="189" t="str">
        <f>IF($EN$8=3,IF($DK$22="","",$DK$22),IF($AK$25="","",$AK$25))</f>
        <v/>
      </c>
      <c r="AM149" s="189"/>
      <c r="AN149" s="189"/>
      <c r="AO149" s="189"/>
      <c r="AP149" s="189"/>
      <c r="AQ149" s="189"/>
      <c r="AR149" s="189"/>
      <c r="AS149" s="189"/>
      <c r="AT149" s="189"/>
      <c r="AU149" s="189"/>
      <c r="AV149" s="190" t="s">
        <v>82</v>
      </c>
      <c r="AW149" s="383"/>
      <c r="AX149" s="391" t="str">
        <f>IF($EN$8=3,IF($DK$26="","",$DK$26),IF($AK$26="","",$AK$26))</f>
        <v/>
      </c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9" t="s">
        <v>82</v>
      </c>
      <c r="BM149" s="210"/>
      <c r="BO149" s="69"/>
      <c r="BP149" s="153" t="s">
        <v>37</v>
      </c>
      <c r="BQ149" s="154"/>
      <c r="BR149" s="154"/>
      <c r="BS149" s="154"/>
      <c r="BT149" s="154"/>
      <c r="BU149" s="154"/>
      <c r="BV149" s="154"/>
      <c r="BW149" s="154"/>
      <c r="BX149" s="154"/>
      <c r="BY149" s="154"/>
      <c r="BZ149" s="154"/>
      <c r="CA149" s="154"/>
      <c r="CB149" s="154"/>
      <c r="CC149" s="154"/>
      <c r="CD149" s="154"/>
      <c r="CE149" s="154"/>
      <c r="CF149" s="154"/>
      <c r="CG149" s="154"/>
      <c r="CH149" s="154"/>
      <c r="CI149" s="154"/>
      <c r="CJ149" s="154"/>
      <c r="CK149" s="154"/>
      <c r="CL149" s="154"/>
      <c r="CM149" s="154"/>
      <c r="CN149" s="154"/>
      <c r="CO149" s="155">
        <f>IF($EN$8&lt;3,IF($AK$23="",0,$AK$23),"")</f>
        <v>0</v>
      </c>
      <c r="CP149" s="155"/>
      <c r="CQ149" s="155"/>
      <c r="CR149" s="155"/>
      <c r="CS149" s="155"/>
      <c r="CT149" s="155"/>
      <c r="CU149" s="155"/>
      <c r="CV149" s="155"/>
      <c r="CW149" s="155"/>
      <c r="CX149" s="155"/>
      <c r="CY149" s="155"/>
      <c r="CZ149" s="155"/>
      <c r="DA149" s="155"/>
      <c r="DB149" s="147"/>
      <c r="DC149" s="147"/>
      <c r="DD149" s="147"/>
      <c r="DE149" s="148"/>
    </row>
    <row r="150" spans="2:112" ht="7.5" customHeight="1">
      <c r="B150" s="202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7"/>
      <c r="P150" s="380"/>
      <c r="Q150" s="382"/>
      <c r="R150" s="198"/>
      <c r="S150" s="198"/>
      <c r="T150" s="19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90"/>
      <c r="AG150" s="191"/>
      <c r="AH150" s="198"/>
      <c r="AI150" s="198"/>
      <c r="AJ150" s="198"/>
      <c r="AK150" s="19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90"/>
      <c r="AW150" s="383"/>
      <c r="AX150" s="392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  <c r="BJ150" s="203"/>
      <c r="BK150" s="203"/>
      <c r="BL150" s="211"/>
      <c r="BM150" s="212"/>
      <c r="BO150" s="68"/>
      <c r="BP150" s="153"/>
      <c r="BQ150" s="154"/>
      <c r="BR150" s="154"/>
      <c r="BS150" s="154"/>
      <c r="BT150" s="154"/>
      <c r="BU150" s="154"/>
      <c r="BV150" s="154"/>
      <c r="BW150" s="154"/>
      <c r="BX150" s="154"/>
      <c r="BY150" s="154"/>
      <c r="BZ150" s="154"/>
      <c r="CA150" s="154"/>
      <c r="CB150" s="154"/>
      <c r="CC150" s="154"/>
      <c r="CD150" s="154"/>
      <c r="CE150" s="154"/>
      <c r="CF150" s="154"/>
      <c r="CG150" s="154"/>
      <c r="CH150" s="154"/>
      <c r="CI150" s="154"/>
      <c r="CJ150" s="154"/>
      <c r="CK150" s="154"/>
      <c r="CL150" s="154"/>
      <c r="CM150" s="154"/>
      <c r="CN150" s="154"/>
      <c r="CO150" s="155"/>
      <c r="CP150" s="155"/>
      <c r="CQ150" s="155"/>
      <c r="CR150" s="155"/>
      <c r="CS150" s="155"/>
      <c r="CT150" s="155"/>
      <c r="CU150" s="155"/>
      <c r="CV150" s="155"/>
      <c r="CW150" s="155"/>
      <c r="CX150" s="155"/>
      <c r="CY150" s="155"/>
      <c r="CZ150" s="155"/>
      <c r="DA150" s="155"/>
      <c r="DB150" s="147"/>
      <c r="DC150" s="147"/>
      <c r="DD150" s="147"/>
      <c r="DE150" s="148"/>
      <c r="DG150" s="16"/>
      <c r="DH150" s="16"/>
    </row>
    <row r="151" spans="2:112" ht="7.5" customHeight="1">
      <c r="B151" s="202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7"/>
      <c r="P151" s="380"/>
      <c r="Q151" s="382"/>
      <c r="R151" s="198"/>
      <c r="S151" s="198"/>
      <c r="T151" s="19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90"/>
      <c r="AG151" s="191"/>
      <c r="AH151" s="198"/>
      <c r="AI151" s="198"/>
      <c r="AJ151" s="198"/>
      <c r="AK151" s="19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90"/>
      <c r="AW151" s="383"/>
      <c r="AX151" s="392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11"/>
      <c r="BM151" s="212"/>
      <c r="BP151" s="153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  <c r="CA151" s="154"/>
      <c r="CB151" s="154"/>
      <c r="CC151" s="154"/>
      <c r="CD151" s="154"/>
      <c r="CE151" s="154"/>
      <c r="CF151" s="154"/>
      <c r="CG151" s="154"/>
      <c r="CH151" s="154"/>
      <c r="CI151" s="154"/>
      <c r="CJ151" s="154"/>
      <c r="CK151" s="154"/>
      <c r="CL151" s="154"/>
      <c r="CM151" s="154"/>
      <c r="CN151" s="154"/>
      <c r="CO151" s="155"/>
      <c r="CP151" s="155"/>
      <c r="CQ151" s="155"/>
      <c r="CR151" s="155"/>
      <c r="CS151" s="155"/>
      <c r="CT151" s="155"/>
      <c r="CU151" s="155"/>
      <c r="CV151" s="155"/>
      <c r="CW151" s="155"/>
      <c r="CX151" s="155"/>
      <c r="CY151" s="155"/>
      <c r="CZ151" s="155"/>
      <c r="DA151" s="155"/>
      <c r="DB151" s="147"/>
      <c r="DC151" s="147"/>
      <c r="DD151" s="147"/>
      <c r="DE151" s="148"/>
      <c r="DG151" s="81"/>
      <c r="DH151" s="81"/>
    </row>
    <row r="152" spans="2:112" ht="7.5" customHeight="1">
      <c r="B152" s="202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7"/>
      <c r="P152" s="380"/>
      <c r="Q152" s="382">
        <v>0.08</v>
      </c>
      <c r="R152" s="198"/>
      <c r="S152" s="198"/>
      <c r="T152" s="199"/>
      <c r="U152" s="189" t="str">
        <f>IF($EN$8=3,IF($CX$23="","",$CX$23),"")</f>
        <v/>
      </c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90" t="s">
        <v>82</v>
      </c>
      <c r="AG152" s="191"/>
      <c r="AH152" s="198">
        <v>0.08</v>
      </c>
      <c r="AI152" s="198"/>
      <c r="AJ152" s="198"/>
      <c r="AK152" s="199"/>
      <c r="AL152" s="189" t="str">
        <f>IF($EN$8=3,IF($DK$23="","",$DK$23),"")</f>
        <v/>
      </c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90" t="s">
        <v>82</v>
      </c>
      <c r="AW152" s="383"/>
      <c r="AX152" s="392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11"/>
      <c r="BM152" s="212"/>
      <c r="BP152" s="153" t="s">
        <v>38</v>
      </c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  <c r="CN152" s="154"/>
      <c r="CO152" s="155">
        <f>IF($EN$8&lt;3,CO143-CO149,"")</f>
        <v>0</v>
      </c>
      <c r="CP152" s="155"/>
      <c r="CQ152" s="155"/>
      <c r="CR152" s="155"/>
      <c r="CS152" s="155"/>
      <c r="CT152" s="155"/>
      <c r="CU152" s="155"/>
      <c r="CV152" s="155"/>
      <c r="CW152" s="155"/>
      <c r="CX152" s="155"/>
      <c r="CY152" s="155"/>
      <c r="CZ152" s="155"/>
      <c r="DA152" s="155"/>
      <c r="DB152" s="147"/>
      <c r="DC152" s="147"/>
      <c r="DD152" s="147"/>
      <c r="DE152" s="148"/>
      <c r="DF152" s="69"/>
      <c r="DG152" s="81"/>
      <c r="DH152" s="81"/>
    </row>
    <row r="153" spans="2:112" ht="7.5" customHeight="1">
      <c r="B153" s="202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7"/>
      <c r="P153" s="380"/>
      <c r="Q153" s="382"/>
      <c r="R153" s="198"/>
      <c r="S153" s="198"/>
      <c r="T153" s="19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90"/>
      <c r="AG153" s="191"/>
      <c r="AH153" s="198"/>
      <c r="AI153" s="198"/>
      <c r="AJ153" s="198"/>
      <c r="AK153" s="19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90"/>
      <c r="AW153" s="383"/>
      <c r="AX153" s="392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11"/>
      <c r="BM153" s="212"/>
      <c r="BP153" s="153"/>
      <c r="BQ153" s="154"/>
      <c r="BR153" s="154"/>
      <c r="BS153" s="154"/>
      <c r="BT153" s="154"/>
      <c r="BU153" s="154"/>
      <c r="BV153" s="154"/>
      <c r="BW153" s="154"/>
      <c r="BX153" s="154"/>
      <c r="BY153" s="154"/>
      <c r="BZ153" s="154"/>
      <c r="CA153" s="154"/>
      <c r="CB153" s="154"/>
      <c r="CC153" s="154"/>
      <c r="CD153" s="154"/>
      <c r="CE153" s="154"/>
      <c r="CF153" s="154"/>
      <c r="CG153" s="154"/>
      <c r="CH153" s="154"/>
      <c r="CI153" s="154"/>
      <c r="CJ153" s="154"/>
      <c r="CK153" s="154"/>
      <c r="CL153" s="154"/>
      <c r="CM153" s="154"/>
      <c r="CN153" s="154"/>
      <c r="CO153" s="155"/>
      <c r="CP153" s="155"/>
      <c r="CQ153" s="155"/>
      <c r="CR153" s="155"/>
      <c r="CS153" s="155"/>
      <c r="CT153" s="155"/>
      <c r="CU153" s="155"/>
      <c r="CV153" s="155"/>
      <c r="CW153" s="155"/>
      <c r="CX153" s="155"/>
      <c r="CY153" s="155"/>
      <c r="CZ153" s="155"/>
      <c r="DA153" s="155"/>
      <c r="DB153" s="147"/>
      <c r="DC153" s="147"/>
      <c r="DD153" s="147"/>
      <c r="DE153" s="148"/>
      <c r="DF153" s="68"/>
      <c r="DG153" s="68"/>
      <c r="DH153" s="68"/>
    </row>
    <row r="154" spans="2:112" ht="7.5" customHeight="1">
      <c r="B154" s="202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7"/>
      <c r="P154" s="380"/>
      <c r="Q154" s="382"/>
      <c r="R154" s="198"/>
      <c r="S154" s="198"/>
      <c r="T154" s="19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90"/>
      <c r="AG154" s="191"/>
      <c r="AH154" s="198"/>
      <c r="AI154" s="198"/>
      <c r="AJ154" s="198"/>
      <c r="AK154" s="199"/>
      <c r="AL154" s="189"/>
      <c r="AM154" s="189"/>
      <c r="AN154" s="189"/>
      <c r="AO154" s="189"/>
      <c r="AP154" s="189"/>
      <c r="AQ154" s="189"/>
      <c r="AR154" s="189"/>
      <c r="AS154" s="189"/>
      <c r="AT154" s="189"/>
      <c r="AU154" s="189"/>
      <c r="AV154" s="190"/>
      <c r="AW154" s="383"/>
      <c r="AX154" s="392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11"/>
      <c r="BM154" s="212"/>
      <c r="BP154" s="156"/>
      <c r="BQ154" s="157"/>
      <c r="BR154" s="157"/>
      <c r="BS154" s="157"/>
      <c r="BT154" s="157"/>
      <c r="BU154" s="157"/>
      <c r="BV154" s="157"/>
      <c r="BW154" s="157"/>
      <c r="BX154" s="157"/>
      <c r="BY154" s="157"/>
      <c r="BZ154" s="157"/>
      <c r="CA154" s="157"/>
      <c r="CB154" s="157"/>
      <c r="CC154" s="157"/>
      <c r="CD154" s="157"/>
      <c r="CE154" s="157"/>
      <c r="CF154" s="157"/>
      <c r="CG154" s="157"/>
      <c r="CH154" s="157"/>
      <c r="CI154" s="157"/>
      <c r="CJ154" s="157"/>
      <c r="CK154" s="157"/>
      <c r="CL154" s="157"/>
      <c r="CM154" s="157"/>
      <c r="CN154" s="157"/>
      <c r="CO154" s="160"/>
      <c r="CP154" s="160"/>
      <c r="CQ154" s="160"/>
      <c r="CR154" s="160"/>
      <c r="CS154" s="160"/>
      <c r="CT154" s="160"/>
      <c r="CU154" s="160"/>
      <c r="CV154" s="160"/>
      <c r="CW154" s="160"/>
      <c r="CX154" s="160"/>
      <c r="CY154" s="160"/>
      <c r="CZ154" s="160"/>
      <c r="DA154" s="160"/>
      <c r="DB154" s="158"/>
      <c r="DC154" s="158"/>
      <c r="DD154" s="158"/>
      <c r="DE154" s="159"/>
      <c r="DF154" s="68"/>
    </row>
    <row r="155" spans="2:112" ht="8.25" customHeight="1">
      <c r="B155" s="202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7"/>
      <c r="P155" s="380"/>
      <c r="Q155" s="372" t="s">
        <v>68</v>
      </c>
      <c r="R155" s="222"/>
      <c r="S155" s="222"/>
      <c r="T155" s="223"/>
      <c r="U155" s="189" t="str">
        <f>IF($EN$8=3,IF($CX$24="","",$CX$24),"")</f>
        <v/>
      </c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90" t="s">
        <v>82</v>
      </c>
      <c r="AG155" s="191"/>
      <c r="AH155" s="222" t="s">
        <v>68</v>
      </c>
      <c r="AI155" s="222"/>
      <c r="AJ155" s="222"/>
      <c r="AK155" s="223"/>
      <c r="AL155" s="189" t="str">
        <f>IF($EN$8=3,IF($DK$24="","",$DK$24),"")</f>
        <v/>
      </c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90" t="s">
        <v>82</v>
      </c>
      <c r="AW155" s="383"/>
      <c r="AX155" s="392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11"/>
      <c r="BM155" s="212"/>
    </row>
    <row r="156" spans="2:112" ht="8.25" customHeight="1">
      <c r="B156" s="202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7"/>
      <c r="P156" s="380"/>
      <c r="Q156" s="372"/>
      <c r="R156" s="222"/>
      <c r="S156" s="222"/>
      <c r="T156" s="223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90"/>
      <c r="AG156" s="191"/>
      <c r="AH156" s="222"/>
      <c r="AI156" s="222"/>
      <c r="AJ156" s="222"/>
      <c r="AK156" s="223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90"/>
      <c r="AW156" s="383"/>
      <c r="AX156" s="392"/>
      <c r="AY156" s="203"/>
      <c r="AZ156" s="203"/>
      <c r="BA156" s="203"/>
      <c r="BB156" s="203"/>
      <c r="BC156" s="203"/>
      <c r="BD156" s="203"/>
      <c r="BE156" s="203"/>
      <c r="BF156" s="203"/>
      <c r="BG156" s="203"/>
      <c r="BH156" s="203"/>
      <c r="BI156" s="203"/>
      <c r="BJ156" s="203"/>
      <c r="BK156" s="203"/>
      <c r="BL156" s="211"/>
      <c r="BM156" s="212"/>
      <c r="BP156" s="385" t="s">
        <v>71</v>
      </c>
      <c r="BQ156" s="386"/>
      <c r="BR156" s="386"/>
      <c r="BS156" s="386"/>
      <c r="BT156" s="386"/>
      <c r="BU156" s="386"/>
      <c r="BV156" s="386"/>
      <c r="BW156" s="386"/>
      <c r="BX156" s="386"/>
      <c r="BY156" s="386"/>
      <c r="BZ156" s="386"/>
      <c r="CA156" s="386"/>
      <c r="CB156" s="386"/>
      <c r="CC156" s="386"/>
      <c r="CD156" s="386"/>
      <c r="CE156" s="386"/>
      <c r="CF156" s="386"/>
      <c r="CG156" s="386"/>
      <c r="CH156" s="386"/>
      <c r="CI156" s="386"/>
      <c r="CJ156" s="386"/>
      <c r="CK156" s="386"/>
      <c r="CL156" s="386"/>
      <c r="CM156" s="386"/>
      <c r="CN156" s="386"/>
      <c r="CO156" s="386"/>
      <c r="CP156" s="386"/>
      <c r="CQ156" s="386"/>
      <c r="CR156" s="386"/>
      <c r="CS156" s="386"/>
      <c r="CT156" s="386"/>
      <c r="CU156" s="386"/>
      <c r="CV156" s="386"/>
      <c r="CW156" s="386"/>
      <c r="CX156" s="386"/>
      <c r="CY156" s="386"/>
      <c r="CZ156" s="386"/>
      <c r="DA156" s="386"/>
      <c r="DB156" s="386"/>
      <c r="DC156" s="386"/>
      <c r="DD156" s="386"/>
      <c r="DE156" s="387"/>
    </row>
    <row r="157" spans="2:112" ht="8.25" customHeight="1" thickBot="1">
      <c r="B157" s="204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8"/>
      <c r="P157" s="381"/>
      <c r="Q157" s="373"/>
      <c r="R157" s="374"/>
      <c r="S157" s="374"/>
      <c r="T157" s="375"/>
      <c r="U157" s="376"/>
      <c r="V157" s="376"/>
      <c r="W157" s="376"/>
      <c r="X157" s="376"/>
      <c r="Y157" s="376"/>
      <c r="Z157" s="376"/>
      <c r="AA157" s="376"/>
      <c r="AB157" s="376"/>
      <c r="AC157" s="376"/>
      <c r="AD157" s="376"/>
      <c r="AE157" s="376"/>
      <c r="AF157" s="377"/>
      <c r="AG157" s="378"/>
      <c r="AH157" s="374"/>
      <c r="AI157" s="374"/>
      <c r="AJ157" s="374"/>
      <c r="AK157" s="375"/>
      <c r="AL157" s="376"/>
      <c r="AM157" s="376"/>
      <c r="AN157" s="376"/>
      <c r="AO157" s="376"/>
      <c r="AP157" s="376"/>
      <c r="AQ157" s="376"/>
      <c r="AR157" s="376"/>
      <c r="AS157" s="376"/>
      <c r="AT157" s="376"/>
      <c r="AU157" s="376"/>
      <c r="AV157" s="377"/>
      <c r="AW157" s="384"/>
      <c r="AX157" s="393"/>
      <c r="AY157" s="205"/>
      <c r="AZ157" s="205"/>
      <c r="BA157" s="205"/>
      <c r="BB157" s="205"/>
      <c r="BC157" s="205"/>
      <c r="BD157" s="205"/>
      <c r="BE157" s="205"/>
      <c r="BF157" s="205"/>
      <c r="BG157" s="205"/>
      <c r="BH157" s="205"/>
      <c r="BI157" s="205"/>
      <c r="BJ157" s="205"/>
      <c r="BK157" s="205"/>
      <c r="BL157" s="213"/>
      <c r="BM157" s="214"/>
      <c r="BP157" s="388"/>
      <c r="BQ157" s="389"/>
      <c r="BR157" s="389"/>
      <c r="BS157" s="389"/>
      <c r="BT157" s="389"/>
      <c r="BU157" s="389"/>
      <c r="BV157" s="389"/>
      <c r="BW157" s="389"/>
      <c r="BX157" s="389"/>
      <c r="BY157" s="389"/>
      <c r="BZ157" s="389"/>
      <c r="CA157" s="389"/>
      <c r="CB157" s="389"/>
      <c r="CC157" s="389"/>
      <c r="CD157" s="389"/>
      <c r="CE157" s="389"/>
      <c r="CF157" s="389"/>
      <c r="CG157" s="389"/>
      <c r="CH157" s="389"/>
      <c r="CI157" s="389"/>
      <c r="CJ157" s="389"/>
      <c r="CK157" s="389"/>
      <c r="CL157" s="389"/>
      <c r="CM157" s="389"/>
      <c r="CN157" s="389"/>
      <c r="CO157" s="389"/>
      <c r="CP157" s="389"/>
      <c r="CQ157" s="389"/>
      <c r="CR157" s="389"/>
      <c r="CS157" s="389"/>
      <c r="CT157" s="389"/>
      <c r="CU157" s="389"/>
      <c r="CV157" s="389"/>
      <c r="CW157" s="389"/>
      <c r="CX157" s="389"/>
      <c r="CY157" s="389"/>
      <c r="CZ157" s="389"/>
      <c r="DA157" s="389"/>
      <c r="DB157" s="389"/>
      <c r="DC157" s="389"/>
      <c r="DD157" s="389"/>
      <c r="DE157" s="390"/>
    </row>
    <row r="158" spans="2:112" ht="7.5" customHeight="1">
      <c r="B158" s="80"/>
    </row>
    <row r="159" spans="2:112" ht="9.75" customHeight="1">
      <c r="B159" s="101" t="s">
        <v>98</v>
      </c>
    </row>
    <row r="160" spans="2:112" ht="9" customHeight="1">
      <c r="B160" s="354" t="s">
        <v>83</v>
      </c>
      <c r="C160" s="355"/>
      <c r="D160" s="355"/>
      <c r="E160" s="355"/>
      <c r="F160" s="355"/>
      <c r="G160" s="355"/>
      <c r="H160" s="355"/>
      <c r="I160" s="355"/>
      <c r="J160" s="355"/>
      <c r="K160" s="355"/>
      <c r="L160" s="356"/>
      <c r="M160" s="360" t="s">
        <v>66</v>
      </c>
      <c r="N160" s="361"/>
      <c r="O160" s="361"/>
      <c r="P160" s="361"/>
      <c r="Q160" s="348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50"/>
    </row>
    <row r="161" spans="1:145" s="3" customFormat="1" ht="5.25" customHeight="1">
      <c r="B161" s="357"/>
      <c r="C161" s="358"/>
      <c r="D161" s="358"/>
      <c r="E161" s="358"/>
      <c r="F161" s="358"/>
      <c r="G161" s="358"/>
      <c r="H161" s="358"/>
      <c r="I161" s="358"/>
      <c r="J161" s="358"/>
      <c r="K161" s="358"/>
      <c r="L161" s="359"/>
      <c r="M161" s="223"/>
      <c r="N161" s="362"/>
      <c r="O161" s="362"/>
      <c r="P161" s="362"/>
      <c r="Q161" s="351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3"/>
      <c r="DH161" s="1"/>
      <c r="DI161" s="1"/>
      <c r="EN161" s="107"/>
    </row>
    <row r="162" spans="1:145" ht="11.25" customHeight="1">
      <c r="B162" s="366" t="s">
        <v>74</v>
      </c>
      <c r="C162" s="367"/>
      <c r="D162" s="367"/>
      <c r="E162" s="367"/>
      <c r="F162" s="367"/>
      <c r="G162" s="367"/>
      <c r="H162" s="367"/>
      <c r="I162" s="367"/>
      <c r="J162" s="367"/>
      <c r="K162" s="367"/>
      <c r="L162" s="368"/>
      <c r="M162" s="223"/>
      <c r="N162" s="362"/>
      <c r="O162" s="362"/>
      <c r="P162" s="362"/>
      <c r="Q162" s="363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5"/>
    </row>
    <row r="163" spans="1:145" ht="9.75" customHeight="1">
      <c r="B163" s="366"/>
      <c r="C163" s="367"/>
      <c r="D163" s="367"/>
      <c r="E163" s="367"/>
      <c r="F163" s="367"/>
      <c r="G163" s="367"/>
      <c r="H163" s="367"/>
      <c r="I163" s="367"/>
      <c r="J163" s="367"/>
      <c r="K163" s="367"/>
      <c r="L163" s="368"/>
      <c r="M163" s="340" t="s">
        <v>69</v>
      </c>
      <c r="N163" s="340"/>
      <c r="O163" s="340"/>
      <c r="P163" s="341"/>
      <c r="Q163" s="161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3"/>
    </row>
    <row r="164" spans="1:145" ht="15.75" customHeight="1">
      <c r="B164" s="369"/>
      <c r="C164" s="370"/>
      <c r="D164" s="370"/>
      <c r="E164" s="370"/>
      <c r="F164" s="370"/>
      <c r="G164" s="370"/>
      <c r="H164" s="370"/>
      <c r="I164" s="370"/>
      <c r="J164" s="370"/>
      <c r="K164" s="370"/>
      <c r="L164" s="371"/>
      <c r="M164" s="342"/>
      <c r="N164" s="342"/>
      <c r="O164" s="342"/>
      <c r="P164" s="343"/>
      <c r="Q164" s="164"/>
      <c r="R164" s="165"/>
      <c r="S164" s="165"/>
      <c r="T164" s="165"/>
      <c r="U164" s="165"/>
      <c r="V164" s="165"/>
      <c r="W164" s="165"/>
      <c r="X164" s="165"/>
      <c r="Y164" s="165"/>
      <c r="Z164" s="165"/>
      <c r="AA164" s="165"/>
      <c r="AB164" s="165"/>
      <c r="AC164" s="166"/>
    </row>
    <row r="165" spans="1:145" ht="10.5" customHeight="1">
      <c r="B165" s="344" t="s">
        <v>70</v>
      </c>
      <c r="C165" s="344"/>
      <c r="D165" s="344"/>
      <c r="E165" s="344"/>
      <c r="F165" s="344"/>
      <c r="G165" s="344"/>
      <c r="H165" s="344"/>
      <c r="I165" s="344"/>
      <c r="J165" s="344"/>
      <c r="K165" s="344"/>
      <c r="L165" s="345"/>
      <c r="M165" s="346" t="s">
        <v>69</v>
      </c>
      <c r="N165" s="347"/>
      <c r="O165" s="347"/>
      <c r="P165" s="347"/>
      <c r="Q165" s="348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50"/>
    </row>
    <row r="166" spans="1:145" ht="9" customHeight="1">
      <c r="B166" s="344"/>
      <c r="C166" s="344"/>
      <c r="D166" s="344"/>
      <c r="E166" s="344"/>
      <c r="F166" s="344"/>
      <c r="G166" s="344"/>
      <c r="H166" s="344"/>
      <c r="I166" s="344"/>
      <c r="J166" s="344"/>
      <c r="K166" s="344"/>
      <c r="L166" s="345"/>
      <c r="M166" s="346"/>
      <c r="N166" s="347"/>
      <c r="O166" s="347"/>
      <c r="P166" s="347"/>
      <c r="Q166" s="351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3"/>
    </row>
    <row r="167" spans="1:145" ht="9" customHeight="1">
      <c r="B167" s="344"/>
      <c r="C167" s="344"/>
      <c r="D167" s="344"/>
      <c r="E167" s="344"/>
      <c r="F167" s="344"/>
      <c r="G167" s="344"/>
      <c r="H167" s="344"/>
      <c r="I167" s="344"/>
      <c r="J167" s="344"/>
      <c r="K167" s="344"/>
      <c r="L167" s="345"/>
      <c r="M167" s="346"/>
      <c r="N167" s="347"/>
      <c r="O167" s="347"/>
      <c r="P167" s="347"/>
      <c r="Q167" s="164"/>
      <c r="R167" s="165"/>
      <c r="S167" s="165"/>
      <c r="T167" s="165"/>
      <c r="U167" s="165"/>
      <c r="V167" s="165"/>
      <c r="W167" s="165"/>
      <c r="X167" s="165"/>
      <c r="Y167" s="165"/>
      <c r="Z167" s="165"/>
      <c r="AA167" s="165"/>
      <c r="AB167" s="165"/>
      <c r="AC167" s="166"/>
      <c r="DH167" s="74"/>
      <c r="DI167" s="74"/>
      <c r="DJ167" s="74"/>
      <c r="DK167" s="74"/>
      <c r="DL167" s="74"/>
    </row>
    <row r="168" spans="1:145" ht="12" customHeight="1">
      <c r="B168" s="80"/>
      <c r="AP168" s="318" t="s">
        <v>62</v>
      </c>
      <c r="AQ168" s="318"/>
      <c r="AR168" s="318"/>
      <c r="AS168" s="318"/>
      <c r="AT168" s="318"/>
      <c r="AU168" s="318"/>
      <c r="AV168" s="318"/>
      <c r="AW168" s="318"/>
      <c r="AX168" s="318"/>
      <c r="AY168" s="318"/>
      <c r="AZ168" s="318"/>
      <c r="BA168" s="318"/>
      <c r="BB168" s="318"/>
      <c r="BC168" s="318"/>
      <c r="BD168" s="318"/>
      <c r="BE168" s="318"/>
      <c r="BF168" s="318"/>
      <c r="BG168" s="318"/>
      <c r="BH168" s="318"/>
      <c r="BI168" s="318"/>
      <c r="BJ168" s="318"/>
      <c r="BK168" s="318"/>
      <c r="BL168" s="318"/>
      <c r="BM168" s="318"/>
      <c r="BN168" s="318"/>
      <c r="BO168" s="71"/>
      <c r="BP168" s="71"/>
      <c r="BQ168" s="71"/>
      <c r="BT168" s="71"/>
      <c r="BU168" s="71"/>
      <c r="CY168" s="74" t="s">
        <v>97</v>
      </c>
      <c r="CZ168" s="74"/>
      <c r="DA168" s="74"/>
      <c r="DB168" s="74"/>
      <c r="DC168" s="74"/>
      <c r="DD168" s="74"/>
      <c r="DE168" s="74"/>
      <c r="DF168" s="74"/>
      <c r="EO168" s="1"/>
    </row>
    <row r="169" spans="1:145" ht="6.75" customHeight="1">
      <c r="B169" s="1"/>
      <c r="AP169" s="318"/>
      <c r="AQ169" s="318"/>
      <c r="AR169" s="318"/>
      <c r="AS169" s="318"/>
      <c r="AT169" s="318"/>
      <c r="AU169" s="318"/>
      <c r="AV169" s="318"/>
      <c r="AW169" s="318"/>
      <c r="AX169" s="318"/>
      <c r="AY169" s="318"/>
      <c r="AZ169" s="318"/>
      <c r="BA169" s="318"/>
      <c r="BB169" s="318"/>
      <c r="BC169" s="318"/>
      <c r="BD169" s="318"/>
      <c r="BE169" s="318"/>
      <c r="BF169" s="318"/>
      <c r="BG169" s="318"/>
      <c r="BH169" s="318"/>
      <c r="BI169" s="318"/>
      <c r="BJ169" s="318"/>
      <c r="BK169" s="318"/>
      <c r="BL169" s="318"/>
      <c r="BM169" s="318"/>
      <c r="BN169" s="318"/>
      <c r="BO169" s="71"/>
      <c r="BP169" s="71"/>
      <c r="BQ169" s="71"/>
      <c r="BT169" s="71"/>
      <c r="DD169" s="74"/>
      <c r="DE169" s="74"/>
      <c r="DF169" s="74"/>
      <c r="DG169" s="74"/>
      <c r="DH169" s="74"/>
      <c r="DI169" s="74"/>
      <c r="DJ169" s="74"/>
      <c r="EO169" s="1"/>
    </row>
    <row r="170" spans="1:145" ht="8.25" customHeight="1">
      <c r="A170" s="319" t="s">
        <v>73</v>
      </c>
      <c r="B170" s="319"/>
      <c r="C170" s="319"/>
      <c r="D170" s="319"/>
      <c r="E170" s="319"/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/>
      <c r="V170" s="319"/>
      <c r="W170" s="319"/>
      <c r="X170" s="319"/>
      <c r="Y170" s="319"/>
      <c r="Z170" s="319"/>
      <c r="AA170" s="319"/>
      <c r="AB170" s="319"/>
      <c r="AC170" s="319"/>
      <c r="AD170" s="319"/>
      <c r="AE170" s="319"/>
      <c r="AP170" s="318"/>
      <c r="AQ170" s="318"/>
      <c r="AR170" s="318"/>
      <c r="AS170" s="318"/>
      <c r="AT170" s="318"/>
      <c r="AU170" s="318"/>
      <c r="AV170" s="318"/>
      <c r="AW170" s="318"/>
      <c r="AX170" s="318"/>
      <c r="AY170" s="318"/>
      <c r="AZ170" s="318"/>
      <c r="BA170" s="318"/>
      <c r="BB170" s="318"/>
      <c r="BC170" s="318"/>
      <c r="BD170" s="318"/>
      <c r="BE170" s="318"/>
      <c r="BF170" s="318"/>
      <c r="BG170" s="318"/>
      <c r="BH170" s="318"/>
      <c r="BI170" s="318"/>
      <c r="BJ170" s="318"/>
      <c r="BK170" s="318"/>
      <c r="BL170" s="318"/>
      <c r="BM170" s="318"/>
      <c r="BN170" s="318"/>
      <c r="CM170" s="320" t="str">
        <f>IF($T$6="","",$T$6)</f>
        <v/>
      </c>
      <c r="CN170" s="320"/>
      <c r="CO170" s="320"/>
      <c r="CP170" s="320"/>
      <c r="CQ170" s="320"/>
      <c r="CR170" s="320"/>
      <c r="CS170" s="322" t="s">
        <v>3</v>
      </c>
      <c r="CT170" s="322"/>
      <c r="CU170" s="320" t="str">
        <f>IF($AD$6="","",$AD$6)</f>
        <v/>
      </c>
      <c r="CV170" s="320"/>
      <c r="CW170" s="320"/>
      <c r="CX170" s="322" t="s">
        <v>4</v>
      </c>
      <c r="CY170" s="322"/>
      <c r="CZ170" s="320" t="str">
        <f>IF($AK$6="","",$AK$6)</f>
        <v/>
      </c>
      <c r="DA170" s="320"/>
      <c r="DB170" s="320"/>
      <c r="DC170" s="234" t="s">
        <v>5</v>
      </c>
      <c r="DD170" s="234"/>
      <c r="DE170" s="4"/>
      <c r="EO170" s="1"/>
    </row>
    <row r="171" spans="1:145" ht="8.25" customHeight="1">
      <c r="A171" s="319"/>
      <c r="B171" s="319"/>
      <c r="C171" s="319"/>
      <c r="D171" s="319"/>
      <c r="E171" s="319"/>
      <c r="F171" s="319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19"/>
      <c r="W171" s="319"/>
      <c r="X171" s="319"/>
      <c r="Y171" s="319"/>
      <c r="Z171" s="319"/>
      <c r="AA171" s="319"/>
      <c r="AB171" s="319"/>
      <c r="AC171" s="319"/>
      <c r="AD171" s="319"/>
      <c r="AE171" s="319"/>
      <c r="AH171" s="16"/>
      <c r="AP171" s="318"/>
      <c r="AQ171" s="318"/>
      <c r="AR171" s="318"/>
      <c r="AS171" s="318"/>
      <c r="AT171" s="318"/>
      <c r="AU171" s="318"/>
      <c r="AV171" s="318"/>
      <c r="AW171" s="318"/>
      <c r="AX171" s="318"/>
      <c r="AY171" s="318"/>
      <c r="AZ171" s="318"/>
      <c r="BA171" s="318"/>
      <c r="BB171" s="318"/>
      <c r="BC171" s="318"/>
      <c r="BD171" s="318"/>
      <c r="BE171" s="318"/>
      <c r="BF171" s="318"/>
      <c r="BG171" s="318"/>
      <c r="BH171" s="318"/>
      <c r="BI171" s="318"/>
      <c r="BJ171" s="318"/>
      <c r="BK171" s="318"/>
      <c r="BL171" s="318"/>
      <c r="BM171" s="318"/>
      <c r="BN171" s="318"/>
      <c r="CM171" s="320"/>
      <c r="CN171" s="320"/>
      <c r="CO171" s="320"/>
      <c r="CP171" s="320"/>
      <c r="CQ171" s="320"/>
      <c r="CR171" s="320"/>
      <c r="CS171" s="322"/>
      <c r="CT171" s="322"/>
      <c r="CU171" s="320"/>
      <c r="CV171" s="320"/>
      <c r="CW171" s="320"/>
      <c r="CX171" s="322"/>
      <c r="CY171" s="322"/>
      <c r="CZ171" s="320"/>
      <c r="DA171" s="320"/>
      <c r="DB171" s="320"/>
      <c r="DC171" s="234"/>
      <c r="DD171" s="234"/>
      <c r="DE171" s="4"/>
      <c r="EO171" s="1"/>
    </row>
    <row r="172" spans="1:145" ht="8.25" customHeight="1">
      <c r="A172" s="319"/>
      <c r="B172" s="319"/>
      <c r="C172" s="319"/>
      <c r="D172" s="319"/>
      <c r="E172" s="319"/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/>
      <c r="X172" s="319"/>
      <c r="Y172" s="319"/>
      <c r="Z172" s="319"/>
      <c r="AA172" s="319"/>
      <c r="AB172" s="319"/>
      <c r="AC172" s="319"/>
      <c r="AD172" s="319"/>
      <c r="AE172" s="319"/>
      <c r="CM172" s="321"/>
      <c r="CN172" s="321"/>
      <c r="CO172" s="321"/>
      <c r="CP172" s="321"/>
      <c r="CQ172" s="321"/>
      <c r="CR172" s="321"/>
      <c r="CS172" s="323"/>
      <c r="CT172" s="323"/>
      <c r="CU172" s="321"/>
      <c r="CV172" s="321"/>
      <c r="CW172" s="321"/>
      <c r="CX172" s="323"/>
      <c r="CY172" s="323"/>
      <c r="CZ172" s="321"/>
      <c r="DA172" s="321"/>
      <c r="DB172" s="321"/>
      <c r="DC172" s="324"/>
      <c r="DD172" s="324"/>
      <c r="DE172" s="79"/>
      <c r="EO172" s="1"/>
    </row>
    <row r="173" spans="1:145" ht="8.25" customHeight="1">
      <c r="B173" s="1"/>
    </row>
    <row r="174" spans="1:145" ht="7.5" customHeight="1">
      <c r="B174" s="1"/>
    </row>
    <row r="175" spans="1:145" ht="7.5" customHeight="1">
      <c r="B175" s="304" t="s">
        <v>65</v>
      </c>
      <c r="C175" s="304"/>
      <c r="D175" s="304"/>
      <c r="E175" s="304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</row>
    <row r="176" spans="1:145" ht="7.5" customHeight="1">
      <c r="B176" s="304"/>
      <c r="C176" s="304"/>
      <c r="D176" s="304"/>
      <c r="E176" s="304"/>
      <c r="F176" s="30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BO176" s="284" t="s">
        <v>7</v>
      </c>
      <c r="BP176" s="285"/>
      <c r="BQ176" s="285"/>
      <c r="BR176" s="285"/>
      <c r="BS176" s="285"/>
      <c r="BT176" s="286"/>
      <c r="BU176" s="293" t="str">
        <f>IF(貴社情報!$I$5="","",LEFT(貴社情報!$I$5,1))</f>
        <v/>
      </c>
      <c r="BV176" s="294"/>
      <c r="BW176" s="295" t="str">
        <f>IF(貴社情報!$I$5="","",RIGHT(LEFT(貴社情報!$I$5,2),1))</f>
        <v/>
      </c>
      <c r="BX176" s="296"/>
      <c r="BY176" s="295" t="str">
        <f>IF(貴社情報!$I$5="","",RIGHT(LEFT(貴社情報!$I$5,3),1))</f>
        <v/>
      </c>
      <c r="BZ176" s="296"/>
      <c r="CA176" s="295" t="str">
        <f>IF(貴社情報!$I$5="","",RIGHT(LEFT(貴社情報!$I$5,4),1))</f>
        <v/>
      </c>
      <c r="CB176" s="296"/>
      <c r="CC176" s="295" t="str">
        <f>IF(貴社情報!$I$5="","",RIGHT(LEFT(貴社情報!$I$5,5),1))</f>
        <v/>
      </c>
      <c r="CD176" s="296"/>
      <c r="CE176" s="295" t="str">
        <f>IF(貴社情報!$I$5="","",RIGHT(LEFT(貴社情報!$I$5,6),1))</f>
        <v/>
      </c>
      <c r="CF176" s="301"/>
    </row>
    <row r="177" spans="2:181" ht="7.5" customHeight="1">
      <c r="B177" s="1"/>
      <c r="C177" s="80"/>
      <c r="BO177" s="287"/>
      <c r="BP177" s="288"/>
      <c r="BQ177" s="288"/>
      <c r="BR177" s="288"/>
      <c r="BS177" s="288"/>
      <c r="BT177" s="289"/>
      <c r="BU177" s="293"/>
      <c r="BV177" s="294"/>
      <c r="BW177" s="297"/>
      <c r="BX177" s="298"/>
      <c r="BY177" s="297"/>
      <c r="BZ177" s="298"/>
      <c r="CA177" s="297"/>
      <c r="CB177" s="298"/>
      <c r="CC177" s="297"/>
      <c r="CD177" s="298"/>
      <c r="CE177" s="297"/>
      <c r="CF177" s="302"/>
    </row>
    <row r="178" spans="2:181" ht="7.5" customHeight="1">
      <c r="B178" s="80"/>
      <c r="M178" s="311" t="str">
        <f>IF($AX$80="","",$AX$80)</f>
        <v/>
      </c>
      <c r="N178" s="311"/>
      <c r="O178" s="311"/>
      <c r="P178" s="311"/>
      <c r="Q178" s="311"/>
      <c r="R178" s="311"/>
      <c r="S178" s="311"/>
      <c r="T178" s="311"/>
      <c r="U178" s="311"/>
      <c r="V178" s="311"/>
      <c r="W178" s="311"/>
      <c r="X178" s="311"/>
      <c r="Y178" s="311"/>
      <c r="Z178" s="311"/>
      <c r="AA178" s="311"/>
      <c r="AB178" s="311"/>
      <c r="AC178" s="313" t="s">
        <v>82</v>
      </c>
      <c r="AD178" s="313"/>
      <c r="AE178" s="313"/>
      <c r="AF178" s="313"/>
      <c r="BO178" s="290"/>
      <c r="BP178" s="291"/>
      <c r="BQ178" s="291"/>
      <c r="BR178" s="291"/>
      <c r="BS178" s="291"/>
      <c r="BT178" s="292"/>
      <c r="BU178" s="293"/>
      <c r="BV178" s="294"/>
      <c r="BW178" s="299"/>
      <c r="BX178" s="300"/>
      <c r="BY178" s="299"/>
      <c r="BZ178" s="300"/>
      <c r="CA178" s="299"/>
      <c r="CB178" s="300"/>
      <c r="CC178" s="299"/>
      <c r="CD178" s="300"/>
      <c r="CE178" s="299"/>
      <c r="CF178" s="303"/>
    </row>
    <row r="179" spans="2:181" ht="7.5" customHeight="1">
      <c r="B179" s="233" t="s">
        <v>67</v>
      </c>
      <c r="C179" s="234"/>
      <c r="D179" s="234"/>
      <c r="E179" s="234"/>
      <c r="F179" s="234"/>
      <c r="G179" s="234"/>
      <c r="H179" s="234"/>
      <c r="I179" s="234"/>
      <c r="J179" s="234"/>
      <c r="K179" s="234"/>
      <c r="L179" s="72"/>
      <c r="M179" s="311"/>
      <c r="N179" s="311"/>
      <c r="O179" s="311"/>
      <c r="P179" s="311"/>
      <c r="Q179" s="311"/>
      <c r="R179" s="311"/>
      <c r="S179" s="311"/>
      <c r="T179" s="311"/>
      <c r="U179" s="311"/>
      <c r="V179" s="311"/>
      <c r="W179" s="311"/>
      <c r="X179" s="311"/>
      <c r="Y179" s="311"/>
      <c r="Z179" s="311"/>
      <c r="AA179" s="311"/>
      <c r="AB179" s="311"/>
      <c r="AC179" s="313"/>
      <c r="AD179" s="313"/>
      <c r="AE179" s="313"/>
      <c r="AF179" s="313"/>
    </row>
    <row r="180" spans="2:181" ht="7.5" customHeight="1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72"/>
      <c r="M180" s="311"/>
      <c r="N180" s="311"/>
      <c r="O180" s="311"/>
      <c r="P180" s="311"/>
      <c r="Q180" s="311"/>
      <c r="R180" s="311"/>
      <c r="S180" s="311"/>
      <c r="T180" s="311"/>
      <c r="U180" s="311"/>
      <c r="V180" s="311"/>
      <c r="W180" s="311"/>
      <c r="X180" s="311"/>
      <c r="Y180" s="311"/>
      <c r="Z180" s="311"/>
      <c r="AA180" s="311"/>
      <c r="AB180" s="311"/>
      <c r="AC180" s="313"/>
      <c r="AD180" s="313"/>
      <c r="AE180" s="313"/>
      <c r="AF180" s="313"/>
      <c r="AL180" s="284" t="s">
        <v>23</v>
      </c>
      <c r="AM180" s="285"/>
      <c r="AN180" s="285"/>
      <c r="AO180" s="285"/>
      <c r="AP180" s="285"/>
      <c r="AQ180" s="286"/>
      <c r="AR180" s="279" t="str">
        <f>IF($EN$8=3,"",IF($T$11="","",LEFT($T$11,1)))</f>
        <v/>
      </c>
      <c r="AS180" s="250"/>
      <c r="AT180" s="249" t="str">
        <f>IF($EN$8=3,"",IF($T$11="","",RIGHT(LEFT($T$11,2),1)))</f>
        <v/>
      </c>
      <c r="AU180" s="250"/>
      <c r="AV180" s="249" t="str">
        <f>IF($EN$8=3,"",IF($T$11="","",RIGHT(LEFT($T$11,3),1)))</f>
        <v/>
      </c>
      <c r="AW180" s="250"/>
      <c r="AX180" s="249" t="str">
        <f>IF($EN$8=3,"",IF($T$11="","",RIGHT(LEFT($T$11,4),1)))</f>
        <v/>
      </c>
      <c r="AY180" s="250"/>
      <c r="AZ180" s="249" t="str">
        <f>IF($EN$8=3,"",IF($T$11="","",RIGHT(LEFT($T$11,5),1)))</f>
        <v/>
      </c>
      <c r="BA180" s="250"/>
      <c r="BB180" s="249" t="str">
        <f>IF($EN$8=3,"",IF($T$11="","",RIGHT(LEFT($T$11,6),1)))</f>
        <v/>
      </c>
      <c r="BC180" s="250"/>
      <c r="BD180" s="249" t="str">
        <f>IF($EN$8=3,"",IF($T$11="","",RIGHT(LEFT($T$11,7),1)))</f>
        <v/>
      </c>
      <c r="BE180" s="250"/>
      <c r="BF180" s="249" t="s">
        <v>6</v>
      </c>
      <c r="BG180" s="250"/>
      <c r="BH180" s="249" t="str">
        <f>IF($EN$8=3,"",IF($AF$11="","",LEFT($AF$11,1)))</f>
        <v/>
      </c>
      <c r="BI180" s="250"/>
      <c r="BJ180" s="249" t="str">
        <f>IF($EN$8=3,"",IF($AF$11="","",RIGHT(LEFT($AF$11,2),1)))</f>
        <v/>
      </c>
      <c r="BK180" s="250"/>
      <c r="BL180" s="249" t="str">
        <f>IF($EN$8=3,"",IF($AF$11="","",RIGHT(LEFT($AF$11,3),1)))</f>
        <v/>
      </c>
      <c r="BM180" s="255"/>
      <c r="BO180" s="305" t="s">
        <v>15</v>
      </c>
      <c r="BP180" s="306"/>
      <c r="BQ180" s="306"/>
      <c r="BR180" s="306"/>
      <c r="BS180" s="309" t="str">
        <f>IF(貴社情報!$I$6="","",貴社情報!$I$6)</f>
        <v/>
      </c>
      <c r="BT180" s="309"/>
      <c r="BU180" s="309"/>
      <c r="BV180" s="309"/>
      <c r="BW180" s="309"/>
      <c r="BX180" s="309"/>
      <c r="BY180" s="309"/>
      <c r="BZ180" s="309"/>
      <c r="CA180" s="309"/>
      <c r="CB180" s="78"/>
      <c r="CC180" s="78"/>
      <c r="CD180" s="78"/>
      <c r="CE180" s="78"/>
      <c r="CF180" s="78"/>
      <c r="CG180" s="78"/>
      <c r="CH180" s="78"/>
      <c r="CI180" s="78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4"/>
    </row>
    <row r="181" spans="2:181" ht="7.5" customHeight="1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72"/>
      <c r="M181" s="311"/>
      <c r="N181" s="311"/>
      <c r="O181" s="311"/>
      <c r="P181" s="311"/>
      <c r="Q181" s="311"/>
      <c r="R181" s="311"/>
      <c r="S181" s="311"/>
      <c r="T181" s="311"/>
      <c r="U181" s="311"/>
      <c r="V181" s="311"/>
      <c r="W181" s="311"/>
      <c r="X181" s="311"/>
      <c r="Y181" s="311"/>
      <c r="Z181" s="311"/>
      <c r="AA181" s="311"/>
      <c r="AB181" s="311"/>
      <c r="AC181" s="313"/>
      <c r="AD181" s="313"/>
      <c r="AE181" s="313"/>
      <c r="AF181" s="313"/>
      <c r="AL181" s="287"/>
      <c r="AM181" s="288"/>
      <c r="AN181" s="288"/>
      <c r="AO181" s="288"/>
      <c r="AP181" s="288"/>
      <c r="AQ181" s="289"/>
      <c r="AR181" s="280"/>
      <c r="AS181" s="252"/>
      <c r="AT181" s="251"/>
      <c r="AU181" s="252"/>
      <c r="AV181" s="251"/>
      <c r="AW181" s="252"/>
      <c r="AX181" s="251"/>
      <c r="AY181" s="252"/>
      <c r="AZ181" s="251"/>
      <c r="BA181" s="252"/>
      <c r="BB181" s="251"/>
      <c r="BC181" s="252"/>
      <c r="BD181" s="251"/>
      <c r="BE181" s="252"/>
      <c r="BF181" s="251"/>
      <c r="BG181" s="252"/>
      <c r="BH181" s="251"/>
      <c r="BI181" s="252"/>
      <c r="BJ181" s="251"/>
      <c r="BK181" s="252"/>
      <c r="BL181" s="251"/>
      <c r="BM181" s="256"/>
      <c r="BN181" s="69"/>
      <c r="BO181" s="307"/>
      <c r="BP181" s="308"/>
      <c r="BQ181" s="308"/>
      <c r="BR181" s="308"/>
      <c r="BS181" s="310"/>
      <c r="BT181" s="310"/>
      <c r="BU181" s="310"/>
      <c r="BV181" s="310"/>
      <c r="BW181" s="310"/>
      <c r="BX181" s="310"/>
      <c r="BY181" s="310"/>
      <c r="BZ181" s="310"/>
      <c r="CA181" s="310"/>
      <c r="CB181" s="85"/>
      <c r="CC181" s="85"/>
      <c r="CD181" s="85"/>
      <c r="CE181" s="85"/>
      <c r="CF181" s="85"/>
      <c r="CG181" s="85"/>
      <c r="CH181" s="85"/>
      <c r="CI181" s="85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2"/>
    </row>
    <row r="182" spans="2:181" ht="7.5" customHeight="1" thickBot="1">
      <c r="B182" s="235"/>
      <c r="C182" s="235"/>
      <c r="D182" s="235"/>
      <c r="E182" s="235"/>
      <c r="F182" s="235"/>
      <c r="G182" s="235"/>
      <c r="H182" s="235"/>
      <c r="I182" s="235"/>
      <c r="J182" s="235"/>
      <c r="K182" s="235"/>
      <c r="L182" s="73"/>
      <c r="M182" s="312"/>
      <c r="N182" s="312"/>
      <c r="O182" s="312"/>
      <c r="P182" s="312"/>
      <c r="Q182" s="312"/>
      <c r="R182" s="312"/>
      <c r="S182" s="312"/>
      <c r="T182" s="312"/>
      <c r="U182" s="312"/>
      <c r="V182" s="312"/>
      <c r="W182" s="312"/>
      <c r="X182" s="312"/>
      <c r="Y182" s="312"/>
      <c r="Z182" s="312"/>
      <c r="AA182" s="312"/>
      <c r="AB182" s="312"/>
      <c r="AC182" s="314"/>
      <c r="AD182" s="314"/>
      <c r="AE182" s="314"/>
      <c r="AF182" s="314"/>
      <c r="AL182" s="290"/>
      <c r="AM182" s="291"/>
      <c r="AN182" s="291"/>
      <c r="AO182" s="291"/>
      <c r="AP182" s="291"/>
      <c r="AQ182" s="292"/>
      <c r="AR182" s="281"/>
      <c r="AS182" s="254"/>
      <c r="AT182" s="253"/>
      <c r="AU182" s="254"/>
      <c r="AV182" s="253"/>
      <c r="AW182" s="254"/>
      <c r="AX182" s="253"/>
      <c r="AY182" s="254"/>
      <c r="AZ182" s="253"/>
      <c r="BA182" s="254"/>
      <c r="BB182" s="253"/>
      <c r="BC182" s="254"/>
      <c r="BD182" s="253"/>
      <c r="BE182" s="254"/>
      <c r="BF182" s="253"/>
      <c r="BG182" s="254"/>
      <c r="BH182" s="253"/>
      <c r="BI182" s="254"/>
      <c r="BJ182" s="253"/>
      <c r="BK182" s="254"/>
      <c r="BL182" s="253"/>
      <c r="BM182" s="257"/>
      <c r="BN182" s="68"/>
      <c r="BO182" s="258" t="s">
        <v>16</v>
      </c>
      <c r="BP182" s="259"/>
      <c r="BQ182" s="259"/>
      <c r="BR182" s="259"/>
      <c r="BS182" s="262" t="str">
        <f>IF(貴社情報!$I$7="","",貴社情報!$I$7)</f>
        <v/>
      </c>
      <c r="BT182" s="262"/>
      <c r="BU182" s="262"/>
      <c r="BV182" s="262"/>
      <c r="BW182" s="262"/>
      <c r="BX182" s="262"/>
      <c r="BY182" s="262"/>
      <c r="BZ182" s="262"/>
      <c r="CA182" s="262"/>
      <c r="CB182" s="262"/>
      <c r="CC182" s="262"/>
      <c r="CD182" s="262"/>
      <c r="CE182" s="262"/>
      <c r="CF182" s="262"/>
      <c r="CG182" s="262"/>
      <c r="CH182" s="262"/>
      <c r="CI182" s="262"/>
      <c r="CJ182" s="262"/>
      <c r="CK182" s="262"/>
      <c r="CL182" s="262"/>
      <c r="CM182" s="262"/>
      <c r="CN182" s="262"/>
      <c r="CO182" s="262"/>
      <c r="CP182" s="262"/>
      <c r="CQ182" s="262"/>
      <c r="CR182" s="262"/>
      <c r="CS182" s="262"/>
      <c r="CT182" s="262"/>
      <c r="CU182" s="262"/>
      <c r="CV182" s="262"/>
      <c r="CW182" s="262"/>
      <c r="CX182" s="262"/>
      <c r="CY182" s="262"/>
      <c r="CZ182" s="262"/>
      <c r="DA182" s="262"/>
      <c r="DB182" s="262"/>
      <c r="DC182" s="262"/>
      <c r="DD182" s="264"/>
    </row>
    <row r="183" spans="2:181" ht="7.5" customHeight="1" thickTop="1">
      <c r="B183" s="1"/>
      <c r="BO183" s="258"/>
      <c r="BP183" s="259"/>
      <c r="BQ183" s="259"/>
      <c r="BR183" s="259"/>
      <c r="BS183" s="262"/>
      <c r="BT183" s="262"/>
      <c r="BU183" s="262"/>
      <c r="BV183" s="262"/>
      <c r="BW183" s="262"/>
      <c r="BX183" s="262"/>
      <c r="BY183" s="262"/>
      <c r="BZ183" s="262"/>
      <c r="CA183" s="262"/>
      <c r="CB183" s="262"/>
      <c r="CC183" s="262"/>
      <c r="CD183" s="262"/>
      <c r="CE183" s="262"/>
      <c r="CF183" s="262"/>
      <c r="CG183" s="262"/>
      <c r="CH183" s="262"/>
      <c r="CI183" s="262"/>
      <c r="CJ183" s="262"/>
      <c r="CK183" s="262"/>
      <c r="CL183" s="262"/>
      <c r="CM183" s="262"/>
      <c r="CN183" s="262"/>
      <c r="CO183" s="262"/>
      <c r="CP183" s="262"/>
      <c r="CQ183" s="262"/>
      <c r="CR183" s="262"/>
      <c r="CS183" s="262"/>
      <c r="CT183" s="262"/>
      <c r="CU183" s="262"/>
      <c r="CV183" s="262"/>
      <c r="CW183" s="262"/>
      <c r="CX183" s="262"/>
      <c r="CY183" s="262"/>
      <c r="CZ183" s="262"/>
      <c r="DA183" s="262"/>
      <c r="DB183" s="262"/>
      <c r="DC183" s="262"/>
      <c r="DD183" s="264"/>
    </row>
    <row r="184" spans="2:181" ht="7.5" customHeight="1">
      <c r="B184" s="1"/>
      <c r="AL184" s="284" t="s">
        <v>63</v>
      </c>
      <c r="AM184" s="285"/>
      <c r="AN184" s="285"/>
      <c r="AO184" s="285"/>
      <c r="AP184" s="285"/>
      <c r="AQ184" s="286"/>
      <c r="AR184" s="279" t="str">
        <f>IF($T$7="","",$T$7)</f>
        <v/>
      </c>
      <c r="AS184" s="250"/>
      <c r="AT184" s="249" t="str">
        <f>IF($V$7="","",$V$7)</f>
        <v/>
      </c>
      <c r="AU184" s="250"/>
      <c r="AV184" s="249" t="str">
        <f>IF($X$7="","",$X$7)</f>
        <v/>
      </c>
      <c r="AW184" s="255"/>
      <c r="AZ184" s="284" t="s">
        <v>24</v>
      </c>
      <c r="BA184" s="285"/>
      <c r="BB184" s="285"/>
      <c r="BC184" s="285"/>
      <c r="BD184" s="285"/>
      <c r="BE184" s="286"/>
      <c r="BF184" s="279" t="str">
        <f>IF($EN$8=3,"",IF($T$13="","",LEFT($T$13,1)))</f>
        <v/>
      </c>
      <c r="BG184" s="250"/>
      <c r="BH184" s="249" t="str">
        <f>IF($EN$8=3,"",IF($T$13="","",RIGHT(LEFT($T$13,2),1)))</f>
        <v/>
      </c>
      <c r="BI184" s="250"/>
      <c r="BJ184" s="249" t="str">
        <f>IF($EN$8=3,"",IF($T$13="","",RIGHT(LEFT($T$13,3),1)))</f>
        <v/>
      </c>
      <c r="BK184" s="250"/>
      <c r="BL184" s="249" t="str">
        <f>IF($EN$8=3,"",IF($T$13="","",RIGHT(LEFT($T$13,4),1)))</f>
        <v/>
      </c>
      <c r="BM184" s="255"/>
      <c r="BO184" s="258"/>
      <c r="BP184" s="259"/>
      <c r="BQ184" s="259"/>
      <c r="BR184" s="259"/>
      <c r="BS184" s="262"/>
      <c r="BT184" s="262"/>
      <c r="BU184" s="262"/>
      <c r="BV184" s="262"/>
      <c r="BW184" s="262"/>
      <c r="BX184" s="262"/>
      <c r="BY184" s="262"/>
      <c r="BZ184" s="262"/>
      <c r="CA184" s="262"/>
      <c r="CB184" s="262"/>
      <c r="CC184" s="262"/>
      <c r="CD184" s="262"/>
      <c r="CE184" s="262"/>
      <c r="CF184" s="262"/>
      <c r="CG184" s="262"/>
      <c r="CH184" s="262"/>
      <c r="CI184" s="262"/>
      <c r="CJ184" s="262"/>
      <c r="CK184" s="262"/>
      <c r="CL184" s="262"/>
      <c r="CM184" s="262"/>
      <c r="CN184" s="262"/>
      <c r="CO184" s="262"/>
      <c r="CP184" s="262"/>
      <c r="CQ184" s="262"/>
      <c r="CR184" s="262"/>
      <c r="CS184" s="262"/>
      <c r="CT184" s="262"/>
      <c r="CU184" s="262"/>
      <c r="CV184" s="262"/>
      <c r="CW184" s="262"/>
      <c r="CX184" s="262"/>
      <c r="CY184" s="262"/>
      <c r="CZ184" s="262"/>
      <c r="DA184" s="262"/>
      <c r="DB184" s="262"/>
      <c r="DC184" s="262"/>
      <c r="DD184" s="264"/>
    </row>
    <row r="185" spans="2:181" ht="7.5" customHeight="1">
      <c r="B185" s="1"/>
      <c r="AL185" s="287"/>
      <c r="AM185" s="288"/>
      <c r="AN185" s="288"/>
      <c r="AO185" s="288"/>
      <c r="AP185" s="288"/>
      <c r="AQ185" s="289"/>
      <c r="AR185" s="280"/>
      <c r="AS185" s="252"/>
      <c r="AT185" s="251"/>
      <c r="AU185" s="252"/>
      <c r="AV185" s="251"/>
      <c r="AW185" s="256"/>
      <c r="AZ185" s="287"/>
      <c r="BA185" s="288"/>
      <c r="BB185" s="288"/>
      <c r="BC185" s="288"/>
      <c r="BD185" s="288"/>
      <c r="BE185" s="289"/>
      <c r="BF185" s="280"/>
      <c r="BG185" s="252"/>
      <c r="BH185" s="251"/>
      <c r="BI185" s="252"/>
      <c r="BJ185" s="251"/>
      <c r="BK185" s="252"/>
      <c r="BL185" s="251"/>
      <c r="BM185" s="256"/>
      <c r="BO185" s="258" t="s">
        <v>17</v>
      </c>
      <c r="BP185" s="259"/>
      <c r="BQ185" s="259"/>
      <c r="BR185" s="259"/>
      <c r="BS185" s="282" t="str">
        <f>IF(貴社情報!$I$8="","",貴社情報!$I$8)</f>
        <v/>
      </c>
      <c r="BT185" s="282"/>
      <c r="BU185" s="282"/>
      <c r="BV185" s="282"/>
      <c r="BW185" s="282"/>
      <c r="BX185" s="282"/>
      <c r="BY185" s="282"/>
      <c r="BZ185" s="282"/>
      <c r="CA185" s="282"/>
      <c r="CB185" s="282"/>
      <c r="CC185" s="282"/>
      <c r="CD185" s="282"/>
      <c r="CE185" s="282"/>
      <c r="CF185" s="282"/>
      <c r="CG185" s="282"/>
      <c r="CH185" s="282"/>
      <c r="CI185" s="282"/>
      <c r="CJ185" s="282"/>
      <c r="CK185" s="282"/>
      <c r="CL185" s="282"/>
      <c r="CM185" s="282"/>
      <c r="CN185" s="282"/>
      <c r="CO185" s="282"/>
      <c r="CP185" s="282"/>
      <c r="CQ185" s="282"/>
      <c r="CR185" s="282"/>
      <c r="CS185" s="282"/>
      <c r="CT185" s="282"/>
      <c r="CU185" s="282"/>
      <c r="CV185" s="282"/>
      <c r="CW185" s="282"/>
      <c r="CX185" s="282"/>
      <c r="CY185" s="282"/>
      <c r="CZ185" s="282"/>
      <c r="DA185" s="282"/>
      <c r="DB185" s="282"/>
      <c r="DC185" s="282"/>
      <c r="DD185" s="283"/>
    </row>
    <row r="186" spans="2:181" ht="7.5" customHeight="1">
      <c r="B186" s="1"/>
      <c r="AL186" s="290"/>
      <c r="AM186" s="291"/>
      <c r="AN186" s="291"/>
      <c r="AO186" s="291"/>
      <c r="AP186" s="291"/>
      <c r="AQ186" s="292"/>
      <c r="AR186" s="281"/>
      <c r="AS186" s="254"/>
      <c r="AT186" s="253"/>
      <c r="AU186" s="254"/>
      <c r="AV186" s="253"/>
      <c r="AW186" s="257"/>
      <c r="AZ186" s="290"/>
      <c r="BA186" s="291"/>
      <c r="BB186" s="291"/>
      <c r="BC186" s="291"/>
      <c r="BD186" s="291"/>
      <c r="BE186" s="292"/>
      <c r="BF186" s="281"/>
      <c r="BG186" s="254"/>
      <c r="BH186" s="253"/>
      <c r="BI186" s="254"/>
      <c r="BJ186" s="253"/>
      <c r="BK186" s="254"/>
      <c r="BL186" s="253"/>
      <c r="BM186" s="257"/>
      <c r="BO186" s="258"/>
      <c r="BP186" s="259"/>
      <c r="BQ186" s="259"/>
      <c r="BR186" s="259"/>
      <c r="BS186" s="282"/>
      <c r="BT186" s="282"/>
      <c r="BU186" s="282"/>
      <c r="BV186" s="282"/>
      <c r="BW186" s="282"/>
      <c r="BX186" s="282"/>
      <c r="BY186" s="282"/>
      <c r="BZ186" s="282"/>
      <c r="CA186" s="282"/>
      <c r="CB186" s="282"/>
      <c r="CC186" s="282"/>
      <c r="CD186" s="282"/>
      <c r="CE186" s="282"/>
      <c r="CF186" s="282"/>
      <c r="CG186" s="282"/>
      <c r="CH186" s="282"/>
      <c r="CI186" s="282"/>
      <c r="CJ186" s="282"/>
      <c r="CK186" s="282"/>
      <c r="CL186" s="282"/>
      <c r="CM186" s="282"/>
      <c r="CN186" s="282"/>
      <c r="CO186" s="282"/>
      <c r="CP186" s="282"/>
      <c r="CQ186" s="282"/>
      <c r="CR186" s="282"/>
      <c r="CS186" s="282"/>
      <c r="CT186" s="282"/>
      <c r="CU186" s="282"/>
      <c r="CV186" s="282"/>
      <c r="CW186" s="282"/>
      <c r="CX186" s="282"/>
      <c r="CY186" s="282"/>
      <c r="CZ186" s="282"/>
      <c r="DA186" s="282"/>
      <c r="DB186" s="282"/>
      <c r="DC186" s="282"/>
      <c r="DD186" s="283"/>
    </row>
    <row r="187" spans="2:181" ht="7.5" customHeight="1">
      <c r="B187" s="1"/>
      <c r="BO187" s="258"/>
      <c r="BP187" s="259"/>
      <c r="BQ187" s="259"/>
      <c r="BR187" s="259"/>
      <c r="BS187" s="282"/>
      <c r="BT187" s="282"/>
      <c r="BU187" s="282"/>
      <c r="BV187" s="282"/>
      <c r="BW187" s="282"/>
      <c r="BX187" s="282"/>
      <c r="BY187" s="282"/>
      <c r="BZ187" s="282"/>
      <c r="CA187" s="282"/>
      <c r="CB187" s="282"/>
      <c r="CC187" s="282"/>
      <c r="CD187" s="282"/>
      <c r="CE187" s="282"/>
      <c r="CF187" s="282"/>
      <c r="CG187" s="282"/>
      <c r="CH187" s="282"/>
      <c r="CI187" s="282"/>
      <c r="CJ187" s="282"/>
      <c r="CK187" s="282"/>
      <c r="CL187" s="282"/>
      <c r="CM187" s="282"/>
      <c r="CN187" s="282"/>
      <c r="CO187" s="282"/>
      <c r="CP187" s="282"/>
      <c r="CQ187" s="282"/>
      <c r="CR187" s="282"/>
      <c r="CS187" s="282"/>
      <c r="CT187" s="282"/>
      <c r="CU187" s="282"/>
      <c r="CV187" s="282"/>
      <c r="CW187" s="282"/>
      <c r="CX187" s="282"/>
      <c r="CY187" s="282"/>
      <c r="CZ187" s="282"/>
      <c r="DA187" s="282"/>
      <c r="DB187" s="282"/>
      <c r="DC187" s="282"/>
      <c r="DD187" s="283"/>
      <c r="EA187" s="43"/>
    </row>
    <row r="188" spans="2:181" ht="7.5" customHeight="1">
      <c r="B188" s="266" t="s">
        <v>0</v>
      </c>
      <c r="C188" s="266"/>
      <c r="D188" s="266"/>
      <c r="E188" s="266"/>
      <c r="F188" s="266"/>
      <c r="G188" s="267"/>
      <c r="H188" s="268" t="str">
        <f>IF($EN$8=3,IF($CF$11="","",$CF$11),IF($T$12="","",$T$12))</f>
        <v/>
      </c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  <c r="BE188" s="269"/>
      <c r="BF188" s="269"/>
      <c r="BG188" s="269"/>
      <c r="BH188" s="269"/>
      <c r="BI188" s="269"/>
      <c r="BJ188" s="269"/>
      <c r="BK188" s="269"/>
      <c r="BL188" s="269"/>
      <c r="BM188" s="269"/>
      <c r="BO188" s="258"/>
      <c r="BP188" s="259"/>
      <c r="BQ188" s="259"/>
      <c r="BR188" s="259"/>
      <c r="BS188" s="282"/>
      <c r="BT188" s="282"/>
      <c r="BU188" s="282"/>
      <c r="BV188" s="282"/>
      <c r="BW188" s="282"/>
      <c r="BX188" s="282"/>
      <c r="BY188" s="282"/>
      <c r="BZ188" s="282"/>
      <c r="CA188" s="282"/>
      <c r="CB188" s="282"/>
      <c r="CC188" s="282"/>
      <c r="CD188" s="282"/>
      <c r="CE188" s="282"/>
      <c r="CF188" s="282"/>
      <c r="CG188" s="282"/>
      <c r="CH188" s="282"/>
      <c r="CI188" s="282"/>
      <c r="CJ188" s="282"/>
      <c r="CK188" s="282"/>
      <c r="CL188" s="282"/>
      <c r="CM188" s="282"/>
      <c r="CN188" s="282"/>
      <c r="CO188" s="282"/>
      <c r="CP188" s="282"/>
      <c r="CQ188" s="282"/>
      <c r="CR188" s="282"/>
      <c r="CS188" s="282"/>
      <c r="CT188" s="282"/>
      <c r="CU188" s="282"/>
      <c r="CV188" s="282"/>
      <c r="CW188" s="282"/>
      <c r="CX188" s="282"/>
      <c r="CY188" s="282"/>
      <c r="CZ188" s="282"/>
      <c r="DA188" s="282"/>
      <c r="DB188" s="282"/>
      <c r="DC188" s="282"/>
      <c r="DD188" s="283"/>
    </row>
    <row r="189" spans="2:181" ht="7.5" customHeight="1">
      <c r="B189" s="266"/>
      <c r="C189" s="266"/>
      <c r="D189" s="266"/>
      <c r="E189" s="266"/>
      <c r="F189" s="266"/>
      <c r="G189" s="267"/>
      <c r="H189" s="268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69"/>
      <c r="BH189" s="269"/>
      <c r="BI189" s="269"/>
      <c r="BJ189" s="269"/>
      <c r="BK189" s="269"/>
      <c r="BL189" s="269"/>
      <c r="BM189" s="269"/>
      <c r="BO189" s="258"/>
      <c r="BP189" s="259"/>
      <c r="BQ189" s="259"/>
      <c r="BR189" s="259"/>
      <c r="BS189" s="282"/>
      <c r="BT189" s="282"/>
      <c r="BU189" s="282"/>
      <c r="BV189" s="282"/>
      <c r="BW189" s="282"/>
      <c r="BX189" s="282"/>
      <c r="BY189" s="282"/>
      <c r="BZ189" s="282"/>
      <c r="CA189" s="282"/>
      <c r="CB189" s="282"/>
      <c r="CC189" s="282"/>
      <c r="CD189" s="282"/>
      <c r="CE189" s="282"/>
      <c r="CF189" s="282"/>
      <c r="CG189" s="282"/>
      <c r="CH189" s="282"/>
      <c r="CI189" s="282"/>
      <c r="CJ189" s="282"/>
      <c r="CK189" s="282"/>
      <c r="CL189" s="282"/>
      <c r="CM189" s="282"/>
      <c r="CN189" s="282"/>
      <c r="CO189" s="282"/>
      <c r="CP189" s="282"/>
      <c r="CQ189" s="282"/>
      <c r="CR189" s="282"/>
      <c r="CS189" s="282"/>
      <c r="CT189" s="282"/>
      <c r="CU189" s="282"/>
      <c r="CV189" s="282"/>
      <c r="CW189" s="282"/>
      <c r="CX189" s="282"/>
      <c r="CY189" s="282"/>
      <c r="CZ189" s="282"/>
      <c r="DA189" s="282"/>
      <c r="DB189" s="282"/>
      <c r="DC189" s="282"/>
      <c r="DD189" s="283"/>
    </row>
    <row r="190" spans="2:181" ht="7.5" customHeight="1">
      <c r="B190" s="266"/>
      <c r="C190" s="266"/>
      <c r="D190" s="266"/>
      <c r="E190" s="266"/>
      <c r="F190" s="266"/>
      <c r="G190" s="267"/>
      <c r="H190" s="268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  <c r="AJ190" s="269"/>
      <c r="AK190" s="269"/>
      <c r="AL190" s="269"/>
      <c r="AM190" s="269"/>
      <c r="AN190" s="269"/>
      <c r="AO190" s="269"/>
      <c r="AP190" s="269"/>
      <c r="AQ190" s="269"/>
      <c r="AR190" s="269"/>
      <c r="AS190" s="269"/>
      <c r="AT190" s="269"/>
      <c r="AU190" s="269"/>
      <c r="AV190" s="269"/>
      <c r="AW190" s="269"/>
      <c r="AX190" s="269"/>
      <c r="AY190" s="269"/>
      <c r="AZ190" s="269"/>
      <c r="BA190" s="269"/>
      <c r="BB190" s="269"/>
      <c r="BC190" s="269"/>
      <c r="BD190" s="269"/>
      <c r="BE190" s="269"/>
      <c r="BF190" s="269"/>
      <c r="BG190" s="269"/>
      <c r="BH190" s="269"/>
      <c r="BI190" s="269"/>
      <c r="BJ190" s="269"/>
      <c r="BK190" s="269"/>
      <c r="BL190" s="269"/>
      <c r="BM190" s="269"/>
      <c r="BO190" s="258" t="s">
        <v>18</v>
      </c>
      <c r="BP190" s="259"/>
      <c r="BQ190" s="259"/>
      <c r="BR190" s="259"/>
      <c r="BS190" s="262" t="str">
        <f>IF(貴社情報!$I$9="","",貴社情報!$I$9)</f>
        <v/>
      </c>
      <c r="BT190" s="262"/>
      <c r="BU190" s="262"/>
      <c r="BV190" s="262"/>
      <c r="BW190" s="262"/>
      <c r="BX190" s="262"/>
      <c r="BY190" s="262"/>
      <c r="BZ190" s="262"/>
      <c r="CA190" s="262"/>
      <c r="CB190" s="262"/>
      <c r="CC190" s="262"/>
      <c r="CD190" s="262"/>
      <c r="CE190" s="262"/>
      <c r="CF190" s="262"/>
      <c r="CG190" s="262"/>
      <c r="CH190" s="262"/>
      <c r="CI190" s="262"/>
      <c r="CJ190" s="262"/>
      <c r="CK190" s="262"/>
      <c r="CL190" s="262"/>
      <c r="CM190" s="262"/>
      <c r="CN190" s="262"/>
      <c r="CO190" s="262"/>
      <c r="CP190" s="259" t="s">
        <v>22</v>
      </c>
      <c r="CQ190" s="259"/>
      <c r="CR190" s="259"/>
      <c r="CS190" s="259"/>
      <c r="CT190" s="262" t="str">
        <f>IF(貴社情報!$I$10="","",貴社情報!$I$10)</f>
        <v/>
      </c>
      <c r="CU190" s="262"/>
      <c r="CV190" s="262"/>
      <c r="CW190" s="262"/>
      <c r="CX190" s="262"/>
      <c r="CY190" s="262"/>
      <c r="CZ190" s="262"/>
      <c r="DA190" s="262"/>
      <c r="DB190" s="262"/>
      <c r="DC190" s="262"/>
      <c r="DD190" s="264"/>
    </row>
    <row r="191" spans="2:181" ht="7.5" customHeight="1">
      <c r="B191" s="266"/>
      <c r="C191" s="266"/>
      <c r="D191" s="266"/>
      <c r="E191" s="266"/>
      <c r="F191" s="266"/>
      <c r="G191" s="267"/>
      <c r="H191" s="268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  <c r="AJ191" s="269"/>
      <c r="AK191" s="269"/>
      <c r="AL191" s="269"/>
      <c r="AM191" s="269"/>
      <c r="AN191" s="269"/>
      <c r="AO191" s="269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  <c r="BE191" s="269"/>
      <c r="BF191" s="269"/>
      <c r="BG191" s="269"/>
      <c r="BH191" s="269"/>
      <c r="BI191" s="269"/>
      <c r="BJ191" s="269"/>
      <c r="BK191" s="269"/>
      <c r="BL191" s="269"/>
      <c r="BM191" s="269"/>
      <c r="BO191" s="258"/>
      <c r="BP191" s="259"/>
      <c r="BQ191" s="259"/>
      <c r="BR191" s="259"/>
      <c r="BS191" s="262"/>
      <c r="BT191" s="262"/>
      <c r="BU191" s="262"/>
      <c r="BV191" s="262"/>
      <c r="BW191" s="262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262"/>
      <c r="CM191" s="262"/>
      <c r="CN191" s="262"/>
      <c r="CO191" s="262"/>
      <c r="CP191" s="259"/>
      <c r="CQ191" s="259"/>
      <c r="CR191" s="259"/>
      <c r="CS191" s="259"/>
      <c r="CT191" s="262"/>
      <c r="CU191" s="262"/>
      <c r="CV191" s="262"/>
      <c r="CW191" s="262"/>
      <c r="CX191" s="262"/>
      <c r="CY191" s="262"/>
      <c r="CZ191" s="262"/>
      <c r="DA191" s="262"/>
      <c r="DB191" s="262"/>
      <c r="DC191" s="262"/>
      <c r="DD191" s="264"/>
      <c r="FP191" s="69"/>
      <c r="FQ191" s="69"/>
      <c r="FR191" s="69"/>
      <c r="FS191" s="69"/>
      <c r="FT191" s="69"/>
      <c r="FU191" s="69"/>
      <c r="FV191" s="69"/>
      <c r="FW191" s="69"/>
      <c r="FX191" s="69"/>
      <c r="FY191" s="69"/>
    </row>
    <row r="192" spans="2:181" ht="7.5" customHeight="1">
      <c r="B192" s="1"/>
      <c r="BO192" s="260"/>
      <c r="BP192" s="261"/>
      <c r="BQ192" s="261"/>
      <c r="BR192" s="261"/>
      <c r="BS192" s="263"/>
      <c r="BT192" s="263"/>
      <c r="BU192" s="263"/>
      <c r="BV192" s="263"/>
      <c r="BW192" s="263"/>
      <c r="BX192" s="263"/>
      <c r="BY192" s="263"/>
      <c r="BZ192" s="263"/>
      <c r="CA192" s="263"/>
      <c r="CB192" s="263"/>
      <c r="CC192" s="263"/>
      <c r="CD192" s="263"/>
      <c r="CE192" s="263"/>
      <c r="CF192" s="263"/>
      <c r="CG192" s="263"/>
      <c r="CH192" s="263"/>
      <c r="CI192" s="263"/>
      <c r="CJ192" s="263"/>
      <c r="CK192" s="263"/>
      <c r="CL192" s="263"/>
      <c r="CM192" s="263"/>
      <c r="CN192" s="263"/>
      <c r="CO192" s="263"/>
      <c r="CP192" s="261"/>
      <c r="CQ192" s="261"/>
      <c r="CR192" s="261"/>
      <c r="CS192" s="261"/>
      <c r="CT192" s="263"/>
      <c r="CU192" s="263"/>
      <c r="CV192" s="263"/>
      <c r="CW192" s="263"/>
      <c r="CX192" s="263"/>
      <c r="CY192" s="263"/>
      <c r="CZ192" s="263"/>
      <c r="DA192" s="263"/>
      <c r="DB192" s="263"/>
      <c r="DC192" s="263"/>
      <c r="DD192" s="265"/>
      <c r="EN192" s="1"/>
      <c r="EO192" s="1"/>
      <c r="EU192" s="102"/>
      <c r="EV192" s="43"/>
    </row>
    <row r="193" spans="2:182" ht="7.5" customHeight="1">
      <c r="B193" s="1"/>
      <c r="BO193" s="270" t="s">
        <v>81</v>
      </c>
      <c r="BP193" s="271"/>
      <c r="BQ193" s="271"/>
      <c r="BR193" s="271"/>
      <c r="BS193" s="271"/>
      <c r="BT193" s="271"/>
      <c r="BU193" s="271"/>
      <c r="BV193" s="271"/>
      <c r="BW193" s="271"/>
      <c r="BX193" s="271"/>
      <c r="BY193" s="271"/>
      <c r="BZ193" s="271"/>
      <c r="CA193" s="271"/>
      <c r="CB193" s="272"/>
      <c r="CC193" s="279" t="s">
        <v>64</v>
      </c>
      <c r="CD193" s="255"/>
      <c r="CE193" s="279" t="str">
        <f>IF(貴社情報!$J$11="","",貴社情報!$J$11)</f>
        <v/>
      </c>
      <c r="CF193" s="255"/>
      <c r="CG193" s="279" t="str">
        <f>IF(貴社情報!$K$11="","",貴社情報!$K$11)</f>
        <v/>
      </c>
      <c r="CH193" s="250"/>
      <c r="CI193" s="249" t="str">
        <f>IF(貴社情報!$L$11="","",貴社情報!$L$11)</f>
        <v/>
      </c>
      <c r="CJ193" s="250"/>
      <c r="CK193" s="249" t="str">
        <f>IF(貴社情報!$M$11="","",貴社情報!$M$11)</f>
        <v/>
      </c>
      <c r="CL193" s="250"/>
      <c r="CM193" s="249" t="str">
        <f>IF(貴社情報!$N$11="","",貴社情報!$N$11)</f>
        <v/>
      </c>
      <c r="CN193" s="255"/>
      <c r="CO193" s="279" t="str">
        <f>IF(貴社情報!$O$11="","",貴社情報!$O$11)</f>
        <v/>
      </c>
      <c r="CP193" s="250"/>
      <c r="CQ193" s="249" t="str">
        <f>IF(貴社情報!$P$11="","",貴社情報!$P$11)</f>
        <v/>
      </c>
      <c r="CR193" s="250"/>
      <c r="CS193" s="249" t="str">
        <f>IF(貴社情報!$Q$11="","",貴社情報!$Q$11)</f>
        <v/>
      </c>
      <c r="CT193" s="250"/>
      <c r="CU193" s="249" t="str">
        <f>IF(貴社情報!$R$11="","",貴社情報!$R$11)</f>
        <v/>
      </c>
      <c r="CV193" s="255"/>
      <c r="CW193" s="279" t="str">
        <f>IF(貴社情報!$S$11="","",貴社情報!$S$11)</f>
        <v/>
      </c>
      <c r="CX193" s="250"/>
      <c r="CY193" s="249" t="str">
        <f>IF(貴社情報!$T$11="","",貴社情報!$T$11)</f>
        <v/>
      </c>
      <c r="CZ193" s="250"/>
      <c r="DA193" s="249" t="str">
        <f>IF(貴社情報!$U$11="","",貴社情報!$U$11)</f>
        <v/>
      </c>
      <c r="DB193" s="250"/>
      <c r="DC193" s="249" t="str">
        <f>IF(貴社情報!$V$11="","",貴社情報!$V$11)</f>
        <v/>
      </c>
      <c r="DD193" s="255"/>
      <c r="EN193" s="1"/>
      <c r="EO193" s="1"/>
      <c r="EU193" s="102"/>
      <c r="EV193" s="43"/>
    </row>
    <row r="194" spans="2:182" ht="7.5" customHeight="1">
      <c r="B194" s="1"/>
      <c r="BO194" s="273"/>
      <c r="BP194" s="274"/>
      <c r="BQ194" s="274"/>
      <c r="BR194" s="274"/>
      <c r="BS194" s="274"/>
      <c r="BT194" s="274"/>
      <c r="BU194" s="274"/>
      <c r="BV194" s="274"/>
      <c r="BW194" s="274"/>
      <c r="BX194" s="274"/>
      <c r="BY194" s="274"/>
      <c r="BZ194" s="274"/>
      <c r="CA194" s="274"/>
      <c r="CB194" s="275"/>
      <c r="CC194" s="280"/>
      <c r="CD194" s="256"/>
      <c r="CE194" s="280"/>
      <c r="CF194" s="256"/>
      <c r="CG194" s="280"/>
      <c r="CH194" s="252"/>
      <c r="CI194" s="251"/>
      <c r="CJ194" s="252"/>
      <c r="CK194" s="251"/>
      <c r="CL194" s="252"/>
      <c r="CM194" s="251"/>
      <c r="CN194" s="256"/>
      <c r="CO194" s="280"/>
      <c r="CP194" s="252"/>
      <c r="CQ194" s="251"/>
      <c r="CR194" s="252"/>
      <c r="CS194" s="251"/>
      <c r="CT194" s="252"/>
      <c r="CU194" s="251"/>
      <c r="CV194" s="256"/>
      <c r="CW194" s="280"/>
      <c r="CX194" s="252"/>
      <c r="CY194" s="251"/>
      <c r="CZ194" s="252"/>
      <c r="DA194" s="251"/>
      <c r="DB194" s="252"/>
      <c r="DC194" s="251"/>
      <c r="DD194" s="256"/>
      <c r="EN194" s="1"/>
      <c r="EO194" s="1"/>
      <c r="EU194" s="102"/>
      <c r="EV194" s="43"/>
    </row>
    <row r="195" spans="2:182" ht="7.5" customHeight="1">
      <c r="B195" s="1"/>
      <c r="BO195" s="276"/>
      <c r="BP195" s="277"/>
      <c r="BQ195" s="277"/>
      <c r="BR195" s="277"/>
      <c r="BS195" s="277"/>
      <c r="BT195" s="277"/>
      <c r="BU195" s="277"/>
      <c r="BV195" s="277"/>
      <c r="BW195" s="277"/>
      <c r="BX195" s="277"/>
      <c r="BY195" s="277"/>
      <c r="BZ195" s="277"/>
      <c r="CA195" s="277"/>
      <c r="CB195" s="278"/>
      <c r="CC195" s="281"/>
      <c r="CD195" s="257"/>
      <c r="CE195" s="281"/>
      <c r="CF195" s="257"/>
      <c r="CG195" s="281"/>
      <c r="CH195" s="254"/>
      <c r="CI195" s="253"/>
      <c r="CJ195" s="254"/>
      <c r="CK195" s="253"/>
      <c r="CL195" s="254"/>
      <c r="CM195" s="253"/>
      <c r="CN195" s="257"/>
      <c r="CO195" s="281"/>
      <c r="CP195" s="254"/>
      <c r="CQ195" s="253"/>
      <c r="CR195" s="254"/>
      <c r="CS195" s="253"/>
      <c r="CT195" s="254"/>
      <c r="CU195" s="253"/>
      <c r="CV195" s="257"/>
      <c r="CW195" s="281"/>
      <c r="CX195" s="254"/>
      <c r="CY195" s="253"/>
      <c r="CZ195" s="254"/>
      <c r="DA195" s="253"/>
      <c r="DB195" s="254"/>
      <c r="DC195" s="253"/>
      <c r="DD195" s="257"/>
      <c r="EN195" s="1"/>
      <c r="EO195" s="1"/>
      <c r="EU195" s="102"/>
      <c r="EV195" s="43"/>
    </row>
    <row r="196" spans="2:182" ht="7.5" customHeight="1">
      <c r="B196" s="1"/>
      <c r="EN196" s="1"/>
      <c r="EO196" s="1"/>
      <c r="EU196" s="102"/>
      <c r="EV196" s="43"/>
    </row>
    <row r="197" spans="2:182" ht="7.5" customHeight="1">
      <c r="B197" s="167" t="s">
        <v>1</v>
      </c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 t="s">
        <v>8</v>
      </c>
      <c r="AA197" s="168"/>
      <c r="AB197" s="168"/>
      <c r="AC197" s="168"/>
      <c r="AD197" s="168"/>
      <c r="AE197" s="168"/>
      <c r="AF197" s="168"/>
      <c r="AG197" s="168"/>
      <c r="AH197" s="168" t="s">
        <v>9</v>
      </c>
      <c r="AI197" s="168"/>
      <c r="AJ197" s="168"/>
      <c r="AK197" s="168"/>
      <c r="AL197" s="168" t="s">
        <v>10</v>
      </c>
      <c r="AM197" s="168"/>
      <c r="AN197" s="168"/>
      <c r="AO197" s="168"/>
      <c r="AP197" s="168"/>
      <c r="AQ197" s="168"/>
      <c r="AR197" s="168"/>
      <c r="AS197" s="168"/>
      <c r="AT197" s="168"/>
      <c r="AU197" s="168"/>
      <c r="AV197" s="168" t="s">
        <v>79</v>
      </c>
      <c r="AW197" s="168"/>
      <c r="AX197" s="168"/>
      <c r="AY197" s="168"/>
      <c r="AZ197" s="168"/>
      <c r="BA197" s="168"/>
      <c r="BB197" s="168"/>
      <c r="BC197" s="168"/>
      <c r="BD197" s="168"/>
      <c r="BE197" s="168"/>
      <c r="BF197" s="168"/>
      <c r="BG197" s="168"/>
      <c r="BH197" s="168"/>
      <c r="BI197" s="171" t="s">
        <v>72</v>
      </c>
      <c r="BJ197" s="171"/>
      <c r="BK197" s="171"/>
      <c r="BL197" s="171"/>
      <c r="BM197" s="172"/>
      <c r="BO197" s="243" t="s">
        <v>45</v>
      </c>
      <c r="BP197" s="244"/>
      <c r="BQ197" s="244"/>
      <c r="BR197" s="244"/>
      <c r="BS197" s="244"/>
      <c r="BT197" s="244"/>
      <c r="BU197" s="244"/>
      <c r="BV197" s="244"/>
      <c r="BW197" s="244"/>
      <c r="BX197" s="168" t="s">
        <v>28</v>
      </c>
      <c r="BY197" s="168"/>
      <c r="BZ197" s="168"/>
      <c r="CA197" s="168"/>
      <c r="CB197" s="168"/>
      <c r="CC197" s="168"/>
      <c r="CD197" s="168"/>
      <c r="CE197" s="168"/>
      <c r="CF197" s="168"/>
      <c r="CG197" s="168"/>
      <c r="CH197" s="168"/>
      <c r="CI197" s="168"/>
      <c r="CJ197" s="168"/>
      <c r="CK197" s="168"/>
      <c r="CL197" s="168"/>
      <c r="CM197" s="168"/>
      <c r="CN197" s="247" t="s">
        <v>27</v>
      </c>
      <c r="CO197" s="247"/>
      <c r="CP197" s="247"/>
      <c r="CQ197" s="247"/>
      <c r="CR197" s="247"/>
      <c r="CS197" s="247"/>
      <c r="CT197" s="247"/>
      <c r="CU197" s="247"/>
      <c r="CV197" s="247"/>
      <c r="CW197" s="247"/>
      <c r="CX197" s="247"/>
      <c r="CY197" s="247"/>
      <c r="CZ197" s="247"/>
      <c r="DA197" s="236" t="s">
        <v>58</v>
      </c>
      <c r="DB197" s="236"/>
      <c r="DC197" s="236"/>
      <c r="DD197" s="237"/>
      <c r="EN197" s="1"/>
      <c r="EO197" s="1"/>
      <c r="EU197" s="102"/>
      <c r="EV197" s="43"/>
    </row>
    <row r="198" spans="2:182" ht="7.5" customHeight="1">
      <c r="B198" s="169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0"/>
      <c r="BD198" s="170"/>
      <c r="BE198" s="170"/>
      <c r="BF198" s="170"/>
      <c r="BG198" s="170"/>
      <c r="BH198" s="170"/>
      <c r="BI198" s="173"/>
      <c r="BJ198" s="173"/>
      <c r="BK198" s="173"/>
      <c r="BL198" s="173"/>
      <c r="BM198" s="174"/>
      <c r="BO198" s="245"/>
      <c r="BP198" s="246"/>
      <c r="BQ198" s="246"/>
      <c r="BR198" s="246"/>
      <c r="BS198" s="246"/>
      <c r="BT198" s="246"/>
      <c r="BU198" s="246"/>
      <c r="BV198" s="246"/>
      <c r="BW198" s="246"/>
      <c r="BX198" s="170"/>
      <c r="BY198" s="170"/>
      <c r="BZ198" s="170"/>
      <c r="CA198" s="170"/>
      <c r="CB198" s="170"/>
      <c r="CC198" s="170"/>
      <c r="CD198" s="170"/>
      <c r="CE198" s="170"/>
      <c r="CF198" s="170"/>
      <c r="CG198" s="170"/>
      <c r="CH198" s="170"/>
      <c r="CI198" s="170"/>
      <c r="CJ198" s="170"/>
      <c r="CK198" s="170"/>
      <c r="CL198" s="170"/>
      <c r="CM198" s="170"/>
      <c r="CN198" s="248"/>
      <c r="CO198" s="248"/>
      <c r="CP198" s="248"/>
      <c r="CQ198" s="248"/>
      <c r="CR198" s="248"/>
      <c r="CS198" s="248"/>
      <c r="CT198" s="248"/>
      <c r="CU198" s="248"/>
      <c r="CV198" s="248"/>
      <c r="CW198" s="248"/>
      <c r="CX198" s="248"/>
      <c r="CY198" s="248"/>
      <c r="CZ198" s="248"/>
      <c r="DA198" s="238"/>
      <c r="DB198" s="238"/>
      <c r="DC198" s="238"/>
      <c r="DD198" s="239"/>
      <c r="EN198" s="1"/>
      <c r="EO198" s="1"/>
      <c r="EU198" s="102"/>
      <c r="EV198" s="43"/>
    </row>
    <row r="199" spans="2:182" ht="7.5" customHeight="1">
      <c r="B199" s="169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0"/>
      <c r="BD199" s="170"/>
      <c r="BE199" s="170"/>
      <c r="BF199" s="170"/>
      <c r="BG199" s="170"/>
      <c r="BH199" s="170"/>
      <c r="BI199" s="173"/>
      <c r="BJ199" s="173"/>
      <c r="BK199" s="173"/>
      <c r="BL199" s="173"/>
      <c r="BM199" s="174"/>
      <c r="BO199" s="245"/>
      <c r="BP199" s="246"/>
      <c r="BQ199" s="246"/>
      <c r="BR199" s="246"/>
      <c r="BS199" s="246"/>
      <c r="BT199" s="246"/>
      <c r="BU199" s="246"/>
      <c r="BV199" s="246"/>
      <c r="BW199" s="246"/>
      <c r="BX199" s="170"/>
      <c r="BY199" s="170"/>
      <c r="BZ199" s="170"/>
      <c r="CA199" s="170"/>
      <c r="CB199" s="170"/>
      <c r="CC199" s="170"/>
      <c r="CD199" s="170"/>
      <c r="CE199" s="170"/>
      <c r="CF199" s="170"/>
      <c r="CG199" s="170"/>
      <c r="CH199" s="170"/>
      <c r="CI199" s="170"/>
      <c r="CJ199" s="170"/>
      <c r="CK199" s="170"/>
      <c r="CL199" s="170"/>
      <c r="CM199" s="170"/>
      <c r="CN199" s="248"/>
      <c r="CO199" s="248"/>
      <c r="CP199" s="248"/>
      <c r="CQ199" s="248"/>
      <c r="CR199" s="248"/>
      <c r="CS199" s="248"/>
      <c r="CT199" s="248"/>
      <c r="CU199" s="248"/>
      <c r="CV199" s="248"/>
      <c r="CW199" s="248"/>
      <c r="CX199" s="248"/>
      <c r="CY199" s="248"/>
      <c r="CZ199" s="248"/>
      <c r="DA199" s="238"/>
      <c r="DB199" s="238"/>
      <c r="DC199" s="238"/>
      <c r="DD199" s="23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  <c r="FG199" s="69"/>
      <c r="FH199" s="69"/>
      <c r="FI199" s="69"/>
      <c r="FJ199" s="69"/>
      <c r="FK199" s="69"/>
      <c r="FL199" s="69"/>
      <c r="FM199" s="69"/>
      <c r="FN199" s="69"/>
      <c r="FO199" s="69"/>
      <c r="FP199" s="69"/>
      <c r="FQ199" s="69"/>
      <c r="FR199" s="69"/>
      <c r="FS199" s="69"/>
      <c r="FT199" s="69"/>
      <c r="FU199" s="69"/>
      <c r="FV199" s="69"/>
      <c r="FW199" s="69"/>
      <c r="FX199" s="69"/>
      <c r="FY199" s="69"/>
      <c r="FZ199" s="69"/>
    </row>
    <row r="200" spans="2:182" ht="7.5" customHeight="1">
      <c r="B200" s="175" t="str">
        <f>IF($EN$8=1,"工事代金 （当月出来高）",IF($EN$8=2,"工事代金 （精算）",IF($EN$8=4,"工事代金 （当月出来高）",IF($BU$13="","",$BU$13))))</f>
        <v>工事代金 （当月出来高）</v>
      </c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7">
        <f>IF($EN$8=3,IF($CQ$13="","",IF($CY$13&lt;&gt;"式",TEXT($CQ$13,"#,##0.00_);[赤](#,##0.00)"),$CQ$13)),1)</f>
        <v>1</v>
      </c>
      <c r="AA200" s="177"/>
      <c r="AB200" s="177"/>
      <c r="AC200" s="177"/>
      <c r="AD200" s="177"/>
      <c r="AE200" s="177"/>
      <c r="AF200" s="177"/>
      <c r="AG200" s="177"/>
      <c r="AH200" s="178" t="str">
        <f>IF($EN$8=3,IF($CY$13="","",$CY$13),"式")</f>
        <v>式</v>
      </c>
      <c r="AI200" s="178"/>
      <c r="AJ200" s="178"/>
      <c r="AK200" s="178"/>
      <c r="AL200" s="177" t="str">
        <f>IF($EN$8=3,IF($DC$13="","",$DC$13),"")</f>
        <v/>
      </c>
      <c r="AM200" s="177"/>
      <c r="AN200" s="177"/>
      <c r="AO200" s="177"/>
      <c r="AP200" s="177"/>
      <c r="AQ200" s="177"/>
      <c r="AR200" s="177"/>
      <c r="AS200" s="177"/>
      <c r="AT200" s="177"/>
      <c r="AU200" s="177"/>
      <c r="AV200" s="144" t="str">
        <f>IF($EN$8=3,IF($DK$13="","",$DK$13),IF($AK$24="","",$AK$24))</f>
        <v/>
      </c>
      <c r="AW200" s="144"/>
      <c r="AX200" s="144"/>
      <c r="AY200" s="144"/>
      <c r="AZ200" s="144"/>
      <c r="BA200" s="144"/>
      <c r="BB200" s="144"/>
      <c r="BC200" s="144"/>
      <c r="BD200" s="144"/>
      <c r="BE200" s="144"/>
      <c r="BF200" s="144"/>
      <c r="BG200" s="144"/>
      <c r="BH200" s="144"/>
      <c r="BI200" s="145" t="str">
        <f>IF($EN$8=3,IF($DY$13="","",$DY$13),IF($AK$24="","",$O$25))</f>
        <v/>
      </c>
      <c r="BJ200" s="145"/>
      <c r="BK200" s="145"/>
      <c r="BL200" s="145"/>
      <c r="BM200" s="146"/>
      <c r="BO200" s="240" t="str">
        <f>IF($EN$8=3,"",IF($EN$8=4,"単価契約",IF($T$15="","","本契約")))</f>
        <v/>
      </c>
      <c r="BP200" s="241"/>
      <c r="BQ200" s="241"/>
      <c r="BR200" s="241"/>
      <c r="BS200" s="241"/>
      <c r="BT200" s="241"/>
      <c r="BU200" s="241"/>
      <c r="BV200" s="241"/>
      <c r="BW200" s="241"/>
      <c r="BX200" s="242" t="str">
        <f>IF($EN$8&lt;&gt;3,IF($T$15="","",$T$15&amp;"-"&amp;$AH$15),"")</f>
        <v/>
      </c>
      <c r="BY200" s="242"/>
      <c r="BZ200" s="242"/>
      <c r="CA200" s="242"/>
      <c r="CB200" s="242"/>
      <c r="CC200" s="242"/>
      <c r="CD200" s="242"/>
      <c r="CE200" s="242"/>
      <c r="CF200" s="242"/>
      <c r="CG200" s="242"/>
      <c r="CH200" s="242"/>
      <c r="CI200" s="242"/>
      <c r="CJ200" s="242"/>
      <c r="CK200" s="242"/>
      <c r="CL200" s="242"/>
      <c r="CM200" s="242"/>
      <c r="CN200" s="144" t="str">
        <f>IF($EN$8&lt;&gt;3,IF($EN$8=4,"単価契約",IF($AK$15="","",$AK$15)),"")</f>
        <v/>
      </c>
      <c r="CO200" s="144"/>
      <c r="CP200" s="144"/>
      <c r="CQ200" s="144"/>
      <c r="CR200" s="144"/>
      <c r="CS200" s="144"/>
      <c r="CT200" s="144"/>
      <c r="CU200" s="144"/>
      <c r="CV200" s="144"/>
      <c r="CW200" s="144"/>
      <c r="CX200" s="144"/>
      <c r="CY200" s="144"/>
      <c r="CZ200" s="144"/>
      <c r="DA200" s="147"/>
      <c r="DB200" s="147"/>
      <c r="DC200" s="147"/>
      <c r="DD200" s="148"/>
      <c r="EG200" s="68"/>
      <c r="EH200" s="68"/>
      <c r="EI200" s="68"/>
      <c r="EJ200" s="68"/>
      <c r="EK200" s="68"/>
      <c r="EL200" s="68"/>
      <c r="EM200" s="68"/>
      <c r="EN200" s="68"/>
      <c r="EO200" s="68"/>
      <c r="EP200" s="68"/>
      <c r="EQ200" s="68"/>
      <c r="ER200" s="68"/>
      <c r="ES200" s="68"/>
      <c r="ET200" s="68"/>
      <c r="EU200" s="68"/>
      <c r="EV200" s="68"/>
      <c r="EW200" s="68"/>
      <c r="EX200" s="68"/>
      <c r="EY200" s="68"/>
      <c r="EZ200" s="68"/>
      <c r="FA200" s="68"/>
      <c r="FB200" s="68"/>
      <c r="FC200" s="68"/>
      <c r="FD200" s="68"/>
      <c r="FE200" s="68"/>
      <c r="FF200" s="68"/>
      <c r="FG200" s="68"/>
      <c r="FH200" s="68"/>
      <c r="FI200" s="68"/>
      <c r="FJ200" s="68"/>
      <c r="FK200" s="68"/>
      <c r="FL200" s="68"/>
      <c r="FM200" s="68"/>
      <c r="FN200" s="68"/>
      <c r="FO200" s="68"/>
      <c r="FP200" s="68"/>
      <c r="FQ200" s="68"/>
      <c r="FR200" s="68"/>
      <c r="FS200" s="68"/>
      <c r="FT200" s="68"/>
      <c r="FU200" s="68"/>
      <c r="FV200" s="68"/>
      <c r="FW200" s="68"/>
      <c r="FX200" s="68"/>
      <c r="FY200" s="68"/>
      <c r="FZ200" s="68"/>
    </row>
    <row r="201" spans="2:182" ht="7.5" customHeight="1">
      <c r="B201" s="175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7"/>
      <c r="AA201" s="177"/>
      <c r="AB201" s="177"/>
      <c r="AC201" s="177"/>
      <c r="AD201" s="177"/>
      <c r="AE201" s="177"/>
      <c r="AF201" s="177"/>
      <c r="AG201" s="177"/>
      <c r="AH201" s="178"/>
      <c r="AI201" s="178"/>
      <c r="AJ201" s="178"/>
      <c r="AK201" s="178"/>
      <c r="AL201" s="177"/>
      <c r="AM201" s="177"/>
      <c r="AN201" s="177"/>
      <c r="AO201" s="177"/>
      <c r="AP201" s="177"/>
      <c r="AQ201" s="177"/>
      <c r="AR201" s="177"/>
      <c r="AS201" s="177"/>
      <c r="AT201" s="177"/>
      <c r="AU201" s="177"/>
      <c r="AV201" s="144"/>
      <c r="AW201" s="144"/>
      <c r="AX201" s="144"/>
      <c r="AY201" s="144"/>
      <c r="AZ201" s="144"/>
      <c r="BA201" s="144"/>
      <c r="BB201" s="144"/>
      <c r="BC201" s="144"/>
      <c r="BD201" s="144"/>
      <c r="BE201" s="144"/>
      <c r="BF201" s="144"/>
      <c r="BG201" s="144"/>
      <c r="BH201" s="144"/>
      <c r="BI201" s="145"/>
      <c r="BJ201" s="145"/>
      <c r="BK201" s="145"/>
      <c r="BL201" s="145"/>
      <c r="BM201" s="146"/>
      <c r="BO201" s="240"/>
      <c r="BP201" s="241"/>
      <c r="BQ201" s="241"/>
      <c r="BR201" s="241"/>
      <c r="BS201" s="241"/>
      <c r="BT201" s="241"/>
      <c r="BU201" s="241"/>
      <c r="BV201" s="241"/>
      <c r="BW201" s="241"/>
      <c r="BX201" s="242"/>
      <c r="BY201" s="242"/>
      <c r="BZ201" s="242"/>
      <c r="CA201" s="242"/>
      <c r="CB201" s="242"/>
      <c r="CC201" s="242"/>
      <c r="CD201" s="242"/>
      <c r="CE201" s="242"/>
      <c r="CF201" s="242"/>
      <c r="CG201" s="242"/>
      <c r="CH201" s="242"/>
      <c r="CI201" s="242"/>
      <c r="CJ201" s="242"/>
      <c r="CK201" s="242"/>
      <c r="CL201" s="242"/>
      <c r="CM201" s="242"/>
      <c r="CN201" s="144"/>
      <c r="CO201" s="144"/>
      <c r="CP201" s="144"/>
      <c r="CQ201" s="144"/>
      <c r="CR201" s="144"/>
      <c r="CS201" s="144"/>
      <c r="CT201" s="144"/>
      <c r="CU201" s="144"/>
      <c r="CV201" s="144"/>
      <c r="CW201" s="144"/>
      <c r="CX201" s="144"/>
      <c r="CY201" s="144"/>
      <c r="CZ201" s="144"/>
      <c r="DA201" s="147"/>
      <c r="DB201" s="147"/>
      <c r="DC201" s="147"/>
      <c r="DD201" s="148"/>
      <c r="EG201" s="68"/>
      <c r="EH201" s="68"/>
      <c r="EI201" s="68"/>
      <c r="EJ201" s="68"/>
      <c r="EK201" s="68"/>
      <c r="EL201" s="68"/>
      <c r="EM201" s="68"/>
      <c r="EN201" s="68"/>
      <c r="EO201" s="68"/>
      <c r="EP201" s="68"/>
      <c r="EQ201" s="68"/>
      <c r="ER201" s="68"/>
      <c r="ES201" s="68"/>
      <c r="ET201" s="68"/>
      <c r="EU201" s="68"/>
      <c r="EV201" s="68"/>
      <c r="EW201" s="68"/>
      <c r="EX201" s="68"/>
      <c r="EY201" s="68"/>
      <c r="EZ201" s="68"/>
      <c r="FA201" s="68"/>
      <c r="FB201" s="68"/>
      <c r="FC201" s="68"/>
      <c r="FD201" s="68"/>
      <c r="FE201" s="68"/>
      <c r="FF201" s="68"/>
      <c r="FG201" s="68"/>
      <c r="FH201" s="68"/>
      <c r="FI201" s="68"/>
      <c r="FJ201" s="68"/>
      <c r="FK201" s="68"/>
      <c r="FL201" s="68"/>
      <c r="FM201" s="68"/>
      <c r="FN201" s="68"/>
      <c r="FO201" s="68"/>
      <c r="FP201" s="68"/>
      <c r="FQ201" s="68"/>
      <c r="FR201" s="68"/>
      <c r="FS201" s="68"/>
      <c r="FT201" s="68"/>
      <c r="FU201" s="68"/>
      <c r="FV201" s="68"/>
      <c r="FW201" s="68"/>
      <c r="FX201" s="68"/>
      <c r="FY201" s="68"/>
      <c r="FZ201" s="68"/>
    </row>
    <row r="202" spans="2:182" ht="7.5" customHeight="1">
      <c r="B202" s="175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7"/>
      <c r="AA202" s="177"/>
      <c r="AB202" s="177"/>
      <c r="AC202" s="177"/>
      <c r="AD202" s="177"/>
      <c r="AE202" s="177"/>
      <c r="AF202" s="177"/>
      <c r="AG202" s="177"/>
      <c r="AH202" s="178"/>
      <c r="AI202" s="178"/>
      <c r="AJ202" s="178"/>
      <c r="AK202" s="178"/>
      <c r="AL202" s="177"/>
      <c r="AM202" s="177"/>
      <c r="AN202" s="177"/>
      <c r="AO202" s="177"/>
      <c r="AP202" s="177"/>
      <c r="AQ202" s="177"/>
      <c r="AR202" s="177"/>
      <c r="AS202" s="177"/>
      <c r="AT202" s="177"/>
      <c r="AU202" s="177"/>
      <c r="AV202" s="144"/>
      <c r="AW202" s="144"/>
      <c r="AX202" s="144"/>
      <c r="AY202" s="144"/>
      <c r="AZ202" s="144"/>
      <c r="BA202" s="144"/>
      <c r="BB202" s="144"/>
      <c r="BC202" s="144"/>
      <c r="BD202" s="144"/>
      <c r="BE202" s="144"/>
      <c r="BF202" s="144"/>
      <c r="BG202" s="144"/>
      <c r="BH202" s="144"/>
      <c r="BI202" s="145"/>
      <c r="BJ202" s="145"/>
      <c r="BK202" s="145"/>
      <c r="BL202" s="145"/>
      <c r="BM202" s="146"/>
      <c r="BO202" s="240"/>
      <c r="BP202" s="241"/>
      <c r="BQ202" s="241"/>
      <c r="BR202" s="241"/>
      <c r="BS202" s="241"/>
      <c r="BT202" s="241"/>
      <c r="BU202" s="241"/>
      <c r="BV202" s="241"/>
      <c r="BW202" s="241"/>
      <c r="BX202" s="242"/>
      <c r="BY202" s="242"/>
      <c r="BZ202" s="242"/>
      <c r="CA202" s="242"/>
      <c r="CB202" s="242"/>
      <c r="CC202" s="242"/>
      <c r="CD202" s="242"/>
      <c r="CE202" s="242"/>
      <c r="CF202" s="242"/>
      <c r="CG202" s="242"/>
      <c r="CH202" s="242"/>
      <c r="CI202" s="242"/>
      <c r="CJ202" s="242"/>
      <c r="CK202" s="242"/>
      <c r="CL202" s="242"/>
      <c r="CM202" s="242"/>
      <c r="CN202" s="144"/>
      <c r="CO202" s="144"/>
      <c r="CP202" s="144"/>
      <c r="CQ202" s="144"/>
      <c r="CR202" s="144"/>
      <c r="CS202" s="144"/>
      <c r="CT202" s="144"/>
      <c r="CU202" s="144"/>
      <c r="CV202" s="144"/>
      <c r="CW202" s="144"/>
      <c r="CX202" s="144"/>
      <c r="CY202" s="144"/>
      <c r="CZ202" s="144"/>
      <c r="DA202" s="147"/>
      <c r="DB202" s="147"/>
      <c r="DC202" s="147"/>
      <c r="DD202" s="148"/>
      <c r="EN202" s="1"/>
      <c r="EO202" s="1"/>
      <c r="EU202" s="102"/>
      <c r="EV202" s="43"/>
    </row>
    <row r="203" spans="2:182" ht="7.5" customHeight="1">
      <c r="B203" s="175" t="str">
        <f>IF($EN$8=3,IF($BU$14="","",$BU$14),"")</f>
        <v/>
      </c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7" t="str">
        <f>IF($EN$8=3,IF($CQ$14="","",IF($CY$14&lt;&gt;"式",TEXT($CQ$14,"#,##0.00_);[赤]-#,##0.00"),$CQ$14)),"")</f>
        <v/>
      </c>
      <c r="AA203" s="177"/>
      <c r="AB203" s="177"/>
      <c r="AC203" s="177"/>
      <c r="AD203" s="177"/>
      <c r="AE203" s="177"/>
      <c r="AF203" s="177"/>
      <c r="AG203" s="177"/>
      <c r="AH203" s="178" t="str">
        <f>IF($EN$8=3,IF($CY$14="","",$CY$14),"")</f>
        <v/>
      </c>
      <c r="AI203" s="178"/>
      <c r="AJ203" s="178"/>
      <c r="AK203" s="178"/>
      <c r="AL203" s="177" t="str">
        <f>IF($EN$8=3,IF($DC$14="","",$DC$14),"")</f>
        <v/>
      </c>
      <c r="AM203" s="177"/>
      <c r="AN203" s="177"/>
      <c r="AO203" s="177"/>
      <c r="AP203" s="177"/>
      <c r="AQ203" s="177"/>
      <c r="AR203" s="177"/>
      <c r="AS203" s="177"/>
      <c r="AT203" s="177"/>
      <c r="AU203" s="177"/>
      <c r="AV203" s="144" t="str">
        <f>IF($EN$8=3,IF($DK$14="","",$DK$14),"")</f>
        <v/>
      </c>
      <c r="AW203" s="144"/>
      <c r="AX203" s="144"/>
      <c r="AY203" s="144"/>
      <c r="AZ203" s="144"/>
      <c r="BA203" s="144"/>
      <c r="BB203" s="144"/>
      <c r="BC203" s="144"/>
      <c r="BD203" s="144"/>
      <c r="BE203" s="144"/>
      <c r="BF203" s="144"/>
      <c r="BG203" s="144"/>
      <c r="BH203" s="144"/>
      <c r="BI203" s="145" t="str">
        <f>IF($EN$8=3,IF($DY$14="","",$DY$14),"")</f>
        <v/>
      </c>
      <c r="BJ203" s="145"/>
      <c r="BK203" s="145"/>
      <c r="BL203" s="145"/>
      <c r="BM203" s="146"/>
      <c r="BO203" s="149" t="str">
        <f>IF($EN$8&lt;3,IF($T$16="","","変更（増減）"),"")</f>
        <v/>
      </c>
      <c r="BP203" s="150"/>
      <c r="BQ203" s="150"/>
      <c r="BR203" s="150"/>
      <c r="BS203" s="150"/>
      <c r="BT203" s="150"/>
      <c r="BU203" s="150"/>
      <c r="BV203" s="150"/>
      <c r="BW203" s="150"/>
      <c r="BX203" s="151" t="str">
        <f>IF($EN$8&lt;3,IF($T$16="","",$T$16&amp;"-"&amp;$AH$16),"")</f>
        <v/>
      </c>
      <c r="BY203" s="151"/>
      <c r="BZ203" s="151"/>
      <c r="CA203" s="151"/>
      <c r="CB203" s="151"/>
      <c r="CC203" s="151"/>
      <c r="CD203" s="151"/>
      <c r="CE203" s="151"/>
      <c r="CF203" s="151"/>
      <c r="CG203" s="151"/>
      <c r="CH203" s="151"/>
      <c r="CI203" s="151"/>
      <c r="CJ203" s="151"/>
      <c r="CK203" s="151"/>
      <c r="CL203" s="151"/>
      <c r="CM203" s="151"/>
      <c r="CN203" s="152" t="str">
        <f>IF($EN$8&lt;3,IF($AK$16="","",$AK$16),"")</f>
        <v/>
      </c>
      <c r="CO203" s="152"/>
      <c r="CP203" s="152"/>
      <c r="CQ203" s="152"/>
      <c r="CR203" s="152"/>
      <c r="CS203" s="152"/>
      <c r="CT203" s="152"/>
      <c r="CU203" s="152"/>
      <c r="CV203" s="152"/>
      <c r="CW203" s="152"/>
      <c r="CX203" s="152"/>
      <c r="CY203" s="152"/>
      <c r="CZ203" s="152"/>
      <c r="DA203" s="147"/>
      <c r="DB203" s="147"/>
      <c r="DC203" s="147"/>
      <c r="DD203" s="148"/>
      <c r="FI203" s="68"/>
      <c r="FJ203" s="68"/>
      <c r="FK203" s="68"/>
      <c r="FL203" s="68"/>
      <c r="FM203" s="68"/>
      <c r="FN203" s="68"/>
      <c r="FO203" s="68"/>
      <c r="FP203" s="68"/>
      <c r="FQ203" s="68"/>
      <c r="FR203" s="68"/>
      <c r="FS203" s="68"/>
      <c r="FT203" s="68"/>
      <c r="FU203" s="68"/>
      <c r="FV203" s="68"/>
    </row>
    <row r="204" spans="2:182" ht="7.5" customHeight="1">
      <c r="B204" s="175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7"/>
      <c r="AA204" s="177"/>
      <c r="AB204" s="177"/>
      <c r="AC204" s="177"/>
      <c r="AD204" s="177"/>
      <c r="AE204" s="177"/>
      <c r="AF204" s="177"/>
      <c r="AG204" s="177"/>
      <c r="AH204" s="178"/>
      <c r="AI204" s="178"/>
      <c r="AJ204" s="178"/>
      <c r="AK204" s="178"/>
      <c r="AL204" s="177"/>
      <c r="AM204" s="177"/>
      <c r="AN204" s="177"/>
      <c r="AO204" s="177"/>
      <c r="AP204" s="177"/>
      <c r="AQ204" s="177"/>
      <c r="AR204" s="177"/>
      <c r="AS204" s="177"/>
      <c r="AT204" s="177"/>
      <c r="AU204" s="177"/>
      <c r="AV204" s="144"/>
      <c r="AW204" s="144"/>
      <c r="AX204" s="144"/>
      <c r="AY204" s="144"/>
      <c r="AZ204" s="144"/>
      <c r="BA204" s="144"/>
      <c r="BB204" s="144"/>
      <c r="BC204" s="144"/>
      <c r="BD204" s="144"/>
      <c r="BE204" s="144"/>
      <c r="BF204" s="144"/>
      <c r="BG204" s="144"/>
      <c r="BH204" s="144"/>
      <c r="BI204" s="145"/>
      <c r="BJ204" s="145"/>
      <c r="BK204" s="145"/>
      <c r="BL204" s="145"/>
      <c r="BM204" s="146"/>
      <c r="BO204" s="149"/>
      <c r="BP204" s="150"/>
      <c r="BQ204" s="150"/>
      <c r="BR204" s="150"/>
      <c r="BS204" s="150"/>
      <c r="BT204" s="150"/>
      <c r="BU204" s="150"/>
      <c r="BV204" s="150"/>
      <c r="BW204" s="150"/>
      <c r="BX204" s="151"/>
      <c r="BY204" s="151"/>
      <c r="BZ204" s="151"/>
      <c r="CA204" s="151"/>
      <c r="CB204" s="151"/>
      <c r="CC204" s="151"/>
      <c r="CD204" s="151"/>
      <c r="CE204" s="151"/>
      <c r="CF204" s="151"/>
      <c r="CG204" s="151"/>
      <c r="CH204" s="151"/>
      <c r="CI204" s="151"/>
      <c r="CJ204" s="151"/>
      <c r="CK204" s="151"/>
      <c r="CL204" s="151"/>
      <c r="CM204" s="151"/>
      <c r="CN204" s="152"/>
      <c r="CO204" s="152"/>
      <c r="CP204" s="152"/>
      <c r="CQ204" s="152"/>
      <c r="CR204" s="152"/>
      <c r="CS204" s="152"/>
      <c r="CT204" s="152"/>
      <c r="CU204" s="152"/>
      <c r="CV204" s="152"/>
      <c r="CW204" s="152"/>
      <c r="CX204" s="152"/>
      <c r="CY204" s="152"/>
      <c r="CZ204" s="152"/>
      <c r="DA204" s="147"/>
      <c r="DB204" s="147"/>
      <c r="DC204" s="147"/>
      <c r="DD204" s="148"/>
    </row>
    <row r="205" spans="2:182" ht="7.5" customHeight="1">
      <c r="B205" s="175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7"/>
      <c r="AA205" s="177"/>
      <c r="AB205" s="177"/>
      <c r="AC205" s="177"/>
      <c r="AD205" s="177"/>
      <c r="AE205" s="177"/>
      <c r="AF205" s="177"/>
      <c r="AG205" s="177"/>
      <c r="AH205" s="178"/>
      <c r="AI205" s="178"/>
      <c r="AJ205" s="178"/>
      <c r="AK205" s="178"/>
      <c r="AL205" s="177"/>
      <c r="AM205" s="177"/>
      <c r="AN205" s="177"/>
      <c r="AO205" s="177"/>
      <c r="AP205" s="177"/>
      <c r="AQ205" s="177"/>
      <c r="AR205" s="177"/>
      <c r="AS205" s="177"/>
      <c r="AT205" s="177"/>
      <c r="AU205" s="177"/>
      <c r="AV205" s="144"/>
      <c r="AW205" s="144"/>
      <c r="AX205" s="144"/>
      <c r="AY205" s="144"/>
      <c r="AZ205" s="144"/>
      <c r="BA205" s="144"/>
      <c r="BB205" s="144"/>
      <c r="BC205" s="144"/>
      <c r="BD205" s="144"/>
      <c r="BE205" s="144"/>
      <c r="BF205" s="144"/>
      <c r="BG205" s="144"/>
      <c r="BH205" s="144"/>
      <c r="BI205" s="145"/>
      <c r="BJ205" s="145"/>
      <c r="BK205" s="145"/>
      <c r="BL205" s="145"/>
      <c r="BM205" s="146"/>
      <c r="BO205" s="149"/>
      <c r="BP205" s="150"/>
      <c r="BQ205" s="150"/>
      <c r="BR205" s="150"/>
      <c r="BS205" s="150"/>
      <c r="BT205" s="150"/>
      <c r="BU205" s="150"/>
      <c r="BV205" s="150"/>
      <c r="BW205" s="150"/>
      <c r="BX205" s="151"/>
      <c r="BY205" s="151"/>
      <c r="BZ205" s="151"/>
      <c r="CA205" s="151"/>
      <c r="CB205" s="151"/>
      <c r="CC205" s="151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52"/>
      <c r="CO205" s="152"/>
      <c r="CP205" s="152"/>
      <c r="CQ205" s="152"/>
      <c r="CR205" s="152"/>
      <c r="CS205" s="152"/>
      <c r="CT205" s="152"/>
      <c r="CU205" s="152"/>
      <c r="CV205" s="152"/>
      <c r="CW205" s="152"/>
      <c r="CX205" s="152"/>
      <c r="CY205" s="152"/>
      <c r="CZ205" s="152"/>
      <c r="DA205" s="147"/>
      <c r="DB205" s="147"/>
      <c r="DC205" s="147"/>
      <c r="DD205" s="148"/>
    </row>
    <row r="206" spans="2:182" ht="7.5" customHeight="1">
      <c r="B206" s="175" t="str">
        <f>IF($EN$8=3,IF($BU$15="","",$BU$15),"")</f>
        <v/>
      </c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7" t="str">
        <f>IF($EN$8=3,IF($CQ$15="","",IF($CY$15&lt;&gt;"式",TEXT($CQ$15,"#,##0.00_);[赤]-#,##0.00"),$CQ$15)),"")</f>
        <v/>
      </c>
      <c r="AA206" s="177"/>
      <c r="AB206" s="177"/>
      <c r="AC206" s="177"/>
      <c r="AD206" s="177"/>
      <c r="AE206" s="177"/>
      <c r="AF206" s="177"/>
      <c r="AG206" s="177"/>
      <c r="AH206" s="178" t="str">
        <f>IF($EN$8=3,IF($CY$15="","",$CY$15),"")</f>
        <v/>
      </c>
      <c r="AI206" s="178"/>
      <c r="AJ206" s="178"/>
      <c r="AK206" s="178"/>
      <c r="AL206" s="177" t="str">
        <f>IF($EN$8=3,IF($DC$15="","",$DC$15),"")</f>
        <v/>
      </c>
      <c r="AM206" s="177"/>
      <c r="AN206" s="177"/>
      <c r="AO206" s="177"/>
      <c r="AP206" s="177"/>
      <c r="AQ206" s="177"/>
      <c r="AR206" s="177"/>
      <c r="AS206" s="177"/>
      <c r="AT206" s="177"/>
      <c r="AU206" s="177"/>
      <c r="AV206" s="144" t="str">
        <f>IF($EN$8=3,IF($DK$15="","",$DK$15),"")</f>
        <v/>
      </c>
      <c r="AW206" s="144"/>
      <c r="AX206" s="144"/>
      <c r="AY206" s="144"/>
      <c r="AZ206" s="144"/>
      <c r="BA206" s="144"/>
      <c r="BB206" s="144"/>
      <c r="BC206" s="144"/>
      <c r="BD206" s="144"/>
      <c r="BE206" s="144"/>
      <c r="BF206" s="144"/>
      <c r="BG206" s="144"/>
      <c r="BH206" s="144"/>
      <c r="BI206" s="145" t="str">
        <f>IF($EN$8=3,IF($DY$15="","",$DY$15),"")</f>
        <v/>
      </c>
      <c r="BJ206" s="145"/>
      <c r="BK206" s="145"/>
      <c r="BL206" s="145"/>
      <c r="BM206" s="146"/>
      <c r="BO206" s="149" t="str">
        <f>IF($EN$8&lt;3,IF($T$17="","","変更（増減）"),"")</f>
        <v/>
      </c>
      <c r="BP206" s="150"/>
      <c r="BQ206" s="150"/>
      <c r="BR206" s="150"/>
      <c r="BS206" s="150"/>
      <c r="BT206" s="150"/>
      <c r="BU206" s="150"/>
      <c r="BV206" s="150"/>
      <c r="BW206" s="150"/>
      <c r="BX206" s="151" t="str">
        <f>IF($EN$8&lt;3,IF($T$17="","",$T$17&amp;"-"&amp;$AH$17),"")</f>
        <v/>
      </c>
      <c r="BY206" s="151"/>
      <c r="BZ206" s="151"/>
      <c r="CA206" s="151"/>
      <c r="CB206" s="151"/>
      <c r="CC206" s="151"/>
      <c r="CD206" s="151"/>
      <c r="CE206" s="151"/>
      <c r="CF206" s="151"/>
      <c r="CG206" s="151"/>
      <c r="CH206" s="151"/>
      <c r="CI206" s="151"/>
      <c r="CJ206" s="151"/>
      <c r="CK206" s="151"/>
      <c r="CL206" s="151"/>
      <c r="CM206" s="151"/>
      <c r="CN206" s="152" t="str">
        <f>IF($EN$8&lt;3,IF($AK$17="","",$AK$17),"")</f>
        <v/>
      </c>
      <c r="CO206" s="152"/>
      <c r="CP206" s="152"/>
      <c r="CQ206" s="152"/>
      <c r="CR206" s="152"/>
      <c r="CS206" s="152"/>
      <c r="CT206" s="152"/>
      <c r="CU206" s="152"/>
      <c r="CV206" s="152"/>
      <c r="CW206" s="152"/>
      <c r="CX206" s="152"/>
      <c r="CY206" s="152"/>
      <c r="CZ206" s="152"/>
      <c r="DA206" s="147"/>
      <c r="DB206" s="147"/>
      <c r="DC206" s="147"/>
      <c r="DD206" s="148"/>
    </row>
    <row r="207" spans="2:182" ht="7.5" customHeight="1">
      <c r="B207" s="175"/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7"/>
      <c r="AA207" s="177"/>
      <c r="AB207" s="177"/>
      <c r="AC207" s="177"/>
      <c r="AD207" s="177"/>
      <c r="AE207" s="177"/>
      <c r="AF207" s="177"/>
      <c r="AG207" s="177"/>
      <c r="AH207" s="178"/>
      <c r="AI207" s="178"/>
      <c r="AJ207" s="178"/>
      <c r="AK207" s="178"/>
      <c r="AL207" s="177"/>
      <c r="AM207" s="177"/>
      <c r="AN207" s="177"/>
      <c r="AO207" s="177"/>
      <c r="AP207" s="177"/>
      <c r="AQ207" s="177"/>
      <c r="AR207" s="177"/>
      <c r="AS207" s="177"/>
      <c r="AT207" s="177"/>
      <c r="AU207" s="177"/>
      <c r="AV207" s="144"/>
      <c r="AW207" s="144"/>
      <c r="AX207" s="144"/>
      <c r="AY207" s="144"/>
      <c r="AZ207" s="144"/>
      <c r="BA207" s="144"/>
      <c r="BB207" s="144"/>
      <c r="BC207" s="144"/>
      <c r="BD207" s="144"/>
      <c r="BE207" s="144"/>
      <c r="BF207" s="144"/>
      <c r="BG207" s="144"/>
      <c r="BH207" s="144"/>
      <c r="BI207" s="145"/>
      <c r="BJ207" s="145"/>
      <c r="BK207" s="145"/>
      <c r="BL207" s="145"/>
      <c r="BM207" s="146"/>
      <c r="BO207" s="149"/>
      <c r="BP207" s="150"/>
      <c r="BQ207" s="150"/>
      <c r="BR207" s="150"/>
      <c r="BS207" s="150"/>
      <c r="BT207" s="150"/>
      <c r="BU207" s="150"/>
      <c r="BV207" s="150"/>
      <c r="BW207" s="150"/>
      <c r="BX207" s="151"/>
      <c r="BY207" s="151"/>
      <c r="BZ207" s="151"/>
      <c r="CA207" s="151"/>
      <c r="CB207" s="151"/>
      <c r="CC207" s="151"/>
      <c r="CD207" s="151"/>
      <c r="CE207" s="151"/>
      <c r="CF207" s="151"/>
      <c r="CG207" s="151"/>
      <c r="CH207" s="151"/>
      <c r="CI207" s="151"/>
      <c r="CJ207" s="151"/>
      <c r="CK207" s="151"/>
      <c r="CL207" s="151"/>
      <c r="CM207" s="151"/>
      <c r="CN207" s="152"/>
      <c r="CO207" s="152"/>
      <c r="CP207" s="152"/>
      <c r="CQ207" s="152"/>
      <c r="CR207" s="152"/>
      <c r="CS207" s="152"/>
      <c r="CT207" s="152"/>
      <c r="CU207" s="152"/>
      <c r="CV207" s="152"/>
      <c r="CW207" s="152"/>
      <c r="CX207" s="152"/>
      <c r="CY207" s="152"/>
      <c r="CZ207" s="152"/>
      <c r="DA207" s="147"/>
      <c r="DB207" s="147"/>
      <c r="DC207" s="147"/>
      <c r="DD207" s="148"/>
    </row>
    <row r="208" spans="2:182" ht="7.5" customHeight="1">
      <c r="B208" s="175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7"/>
      <c r="AA208" s="177"/>
      <c r="AB208" s="177"/>
      <c r="AC208" s="177"/>
      <c r="AD208" s="177"/>
      <c r="AE208" s="177"/>
      <c r="AF208" s="177"/>
      <c r="AG208" s="177"/>
      <c r="AH208" s="178"/>
      <c r="AI208" s="178"/>
      <c r="AJ208" s="178"/>
      <c r="AK208" s="178"/>
      <c r="AL208" s="177"/>
      <c r="AM208" s="177"/>
      <c r="AN208" s="177"/>
      <c r="AO208" s="177"/>
      <c r="AP208" s="177"/>
      <c r="AQ208" s="177"/>
      <c r="AR208" s="177"/>
      <c r="AS208" s="177"/>
      <c r="AT208" s="177"/>
      <c r="AU208" s="177"/>
      <c r="AV208" s="144"/>
      <c r="AW208" s="144"/>
      <c r="AX208" s="144"/>
      <c r="AY208" s="144"/>
      <c r="AZ208" s="144"/>
      <c r="BA208" s="144"/>
      <c r="BB208" s="144"/>
      <c r="BC208" s="144"/>
      <c r="BD208" s="144"/>
      <c r="BE208" s="144"/>
      <c r="BF208" s="144"/>
      <c r="BG208" s="144"/>
      <c r="BH208" s="144"/>
      <c r="BI208" s="145"/>
      <c r="BJ208" s="145"/>
      <c r="BK208" s="145"/>
      <c r="BL208" s="145"/>
      <c r="BM208" s="146"/>
      <c r="BO208" s="149"/>
      <c r="BP208" s="150"/>
      <c r="BQ208" s="150"/>
      <c r="BR208" s="150"/>
      <c r="BS208" s="150"/>
      <c r="BT208" s="150"/>
      <c r="BU208" s="150"/>
      <c r="BV208" s="150"/>
      <c r="BW208" s="150"/>
      <c r="BX208" s="151"/>
      <c r="BY208" s="151"/>
      <c r="BZ208" s="151"/>
      <c r="CA208" s="151"/>
      <c r="CB208" s="151"/>
      <c r="CC208" s="151"/>
      <c r="CD208" s="151"/>
      <c r="CE208" s="151"/>
      <c r="CF208" s="151"/>
      <c r="CG208" s="151"/>
      <c r="CH208" s="151"/>
      <c r="CI208" s="151"/>
      <c r="CJ208" s="151"/>
      <c r="CK208" s="151"/>
      <c r="CL208" s="151"/>
      <c r="CM208" s="151"/>
      <c r="CN208" s="152"/>
      <c r="CO208" s="152"/>
      <c r="CP208" s="152"/>
      <c r="CQ208" s="152"/>
      <c r="CR208" s="152"/>
      <c r="CS208" s="152"/>
      <c r="CT208" s="152"/>
      <c r="CU208" s="152"/>
      <c r="CV208" s="152"/>
      <c r="CW208" s="152"/>
      <c r="CX208" s="152"/>
      <c r="CY208" s="152"/>
      <c r="CZ208" s="152"/>
      <c r="DA208" s="147"/>
      <c r="DB208" s="147"/>
      <c r="DC208" s="147"/>
      <c r="DD208" s="148"/>
    </row>
    <row r="209" spans="2:112" ht="7.5" customHeight="1">
      <c r="B209" s="175" t="str">
        <f>IF($EN$8=3,IF($BU$16="","",$BU$16),"")</f>
        <v/>
      </c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7" t="str">
        <f>IF($EN$8=3,IF($CQ$16="","",IF($CY$16&lt;&gt;"式",TEXT($CQ$16,"#,##0.00_);[赤]-#,##0.00"),$CQ$16)),"")</f>
        <v/>
      </c>
      <c r="AA209" s="177"/>
      <c r="AB209" s="177"/>
      <c r="AC209" s="177"/>
      <c r="AD209" s="177"/>
      <c r="AE209" s="177"/>
      <c r="AF209" s="177"/>
      <c r="AG209" s="177"/>
      <c r="AH209" s="178" t="str">
        <f>IF($EN$8=3,IF($CY$16="","",$CY$16),"")</f>
        <v/>
      </c>
      <c r="AI209" s="178"/>
      <c r="AJ209" s="178"/>
      <c r="AK209" s="178"/>
      <c r="AL209" s="177" t="str">
        <f>IF($EN$8=3,IF($DC$16="","",$DC$16),"")</f>
        <v/>
      </c>
      <c r="AM209" s="177"/>
      <c r="AN209" s="177"/>
      <c r="AO209" s="177"/>
      <c r="AP209" s="177"/>
      <c r="AQ209" s="177"/>
      <c r="AR209" s="177"/>
      <c r="AS209" s="177"/>
      <c r="AT209" s="177"/>
      <c r="AU209" s="177"/>
      <c r="AV209" s="144" t="str">
        <f>IF($EN$8=3,IF($DK$16="","",$DK$16),"")</f>
        <v/>
      </c>
      <c r="AW209" s="144"/>
      <c r="AX209" s="144"/>
      <c r="AY209" s="144"/>
      <c r="AZ209" s="144"/>
      <c r="BA209" s="144"/>
      <c r="BB209" s="144"/>
      <c r="BC209" s="144"/>
      <c r="BD209" s="144"/>
      <c r="BE209" s="144"/>
      <c r="BF209" s="144"/>
      <c r="BG209" s="144"/>
      <c r="BH209" s="144"/>
      <c r="BI209" s="145" t="str">
        <f>IF($EN$8=3,IF($DY$16="","",$DY$16),"")</f>
        <v/>
      </c>
      <c r="BJ209" s="145"/>
      <c r="BK209" s="145"/>
      <c r="BL209" s="145"/>
      <c r="BM209" s="146"/>
      <c r="BO209" s="149" t="str">
        <f>IF($EN$8&lt;3,IF($T$18="","","変更（増減）"),"")</f>
        <v/>
      </c>
      <c r="BP209" s="150"/>
      <c r="BQ209" s="150"/>
      <c r="BR209" s="150"/>
      <c r="BS209" s="150"/>
      <c r="BT209" s="150"/>
      <c r="BU209" s="150"/>
      <c r="BV209" s="150"/>
      <c r="BW209" s="150"/>
      <c r="BX209" s="151" t="str">
        <f>IF($EN$8&lt;3,IF($T$18="","",$T$18&amp;"-"&amp;$AH$18),"")</f>
        <v/>
      </c>
      <c r="BY209" s="151"/>
      <c r="BZ209" s="151"/>
      <c r="CA209" s="151"/>
      <c r="CB209" s="151"/>
      <c r="CC209" s="151"/>
      <c r="CD209" s="151"/>
      <c r="CE209" s="151"/>
      <c r="CF209" s="151"/>
      <c r="CG209" s="151"/>
      <c r="CH209" s="151"/>
      <c r="CI209" s="151"/>
      <c r="CJ209" s="151"/>
      <c r="CK209" s="151"/>
      <c r="CL209" s="151"/>
      <c r="CM209" s="151"/>
      <c r="CN209" s="152" t="str">
        <f>IF($EN$8&lt;3,IF($AK$18="","",$AK$18),"")</f>
        <v/>
      </c>
      <c r="CO209" s="152"/>
      <c r="CP209" s="152"/>
      <c r="CQ209" s="152"/>
      <c r="CR209" s="152"/>
      <c r="CS209" s="152"/>
      <c r="CT209" s="152"/>
      <c r="CU209" s="152"/>
      <c r="CV209" s="152"/>
      <c r="CW209" s="152"/>
      <c r="CX209" s="152"/>
      <c r="CY209" s="152"/>
      <c r="CZ209" s="152"/>
      <c r="DA209" s="147"/>
      <c r="DB209" s="147"/>
      <c r="DC209" s="147"/>
      <c r="DD209" s="148"/>
    </row>
    <row r="210" spans="2:112" ht="7.5" customHeight="1">
      <c r="B210" s="175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7"/>
      <c r="AA210" s="177"/>
      <c r="AB210" s="177"/>
      <c r="AC210" s="177"/>
      <c r="AD210" s="177"/>
      <c r="AE210" s="177"/>
      <c r="AF210" s="177"/>
      <c r="AG210" s="177"/>
      <c r="AH210" s="178"/>
      <c r="AI210" s="178"/>
      <c r="AJ210" s="178"/>
      <c r="AK210" s="178"/>
      <c r="AL210" s="177"/>
      <c r="AM210" s="177"/>
      <c r="AN210" s="177"/>
      <c r="AO210" s="177"/>
      <c r="AP210" s="177"/>
      <c r="AQ210" s="177"/>
      <c r="AR210" s="177"/>
      <c r="AS210" s="177"/>
      <c r="AT210" s="177"/>
      <c r="AU210" s="177"/>
      <c r="AV210" s="144"/>
      <c r="AW210" s="144"/>
      <c r="AX210" s="144"/>
      <c r="AY210" s="144"/>
      <c r="AZ210" s="144"/>
      <c r="BA210" s="144"/>
      <c r="BB210" s="144"/>
      <c r="BC210" s="144"/>
      <c r="BD210" s="144"/>
      <c r="BE210" s="144"/>
      <c r="BF210" s="144"/>
      <c r="BG210" s="144"/>
      <c r="BH210" s="144"/>
      <c r="BI210" s="145"/>
      <c r="BJ210" s="145"/>
      <c r="BK210" s="145"/>
      <c r="BL210" s="145"/>
      <c r="BM210" s="146"/>
      <c r="BO210" s="149"/>
      <c r="BP210" s="150"/>
      <c r="BQ210" s="150"/>
      <c r="BR210" s="150"/>
      <c r="BS210" s="150"/>
      <c r="BT210" s="150"/>
      <c r="BU210" s="150"/>
      <c r="BV210" s="150"/>
      <c r="BW210" s="150"/>
      <c r="BX210" s="151"/>
      <c r="BY210" s="151"/>
      <c r="BZ210" s="151"/>
      <c r="CA210" s="151"/>
      <c r="CB210" s="151"/>
      <c r="CC210" s="151"/>
      <c r="CD210" s="151"/>
      <c r="CE210" s="151"/>
      <c r="CF210" s="151"/>
      <c r="CG210" s="151"/>
      <c r="CH210" s="151"/>
      <c r="CI210" s="151"/>
      <c r="CJ210" s="151"/>
      <c r="CK210" s="151"/>
      <c r="CL210" s="151"/>
      <c r="CM210" s="151"/>
      <c r="CN210" s="152"/>
      <c r="CO210" s="152"/>
      <c r="CP210" s="152"/>
      <c r="CQ210" s="152"/>
      <c r="CR210" s="152"/>
      <c r="CS210" s="152"/>
      <c r="CT210" s="152"/>
      <c r="CU210" s="152"/>
      <c r="CV210" s="152"/>
      <c r="CW210" s="152"/>
      <c r="CX210" s="152"/>
      <c r="CY210" s="152"/>
      <c r="CZ210" s="152"/>
      <c r="DA210" s="147"/>
      <c r="DB210" s="147"/>
      <c r="DC210" s="147"/>
      <c r="DD210" s="148"/>
    </row>
    <row r="211" spans="2:112" ht="7.5" customHeight="1">
      <c r="B211" s="175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7"/>
      <c r="AA211" s="177"/>
      <c r="AB211" s="177"/>
      <c r="AC211" s="177"/>
      <c r="AD211" s="177"/>
      <c r="AE211" s="177"/>
      <c r="AF211" s="177"/>
      <c r="AG211" s="177"/>
      <c r="AH211" s="178"/>
      <c r="AI211" s="178"/>
      <c r="AJ211" s="178"/>
      <c r="AK211" s="178"/>
      <c r="AL211" s="177"/>
      <c r="AM211" s="177"/>
      <c r="AN211" s="177"/>
      <c r="AO211" s="177"/>
      <c r="AP211" s="177"/>
      <c r="AQ211" s="177"/>
      <c r="AR211" s="177"/>
      <c r="AS211" s="177"/>
      <c r="AT211" s="177"/>
      <c r="AU211" s="177"/>
      <c r="AV211" s="144"/>
      <c r="AW211" s="144"/>
      <c r="AX211" s="144"/>
      <c r="AY211" s="144"/>
      <c r="AZ211" s="144"/>
      <c r="BA211" s="144"/>
      <c r="BB211" s="144"/>
      <c r="BC211" s="144"/>
      <c r="BD211" s="144"/>
      <c r="BE211" s="144"/>
      <c r="BF211" s="144"/>
      <c r="BG211" s="144"/>
      <c r="BH211" s="144"/>
      <c r="BI211" s="145"/>
      <c r="BJ211" s="145"/>
      <c r="BK211" s="145"/>
      <c r="BL211" s="145"/>
      <c r="BM211" s="146"/>
      <c r="BO211" s="149"/>
      <c r="BP211" s="150"/>
      <c r="BQ211" s="150"/>
      <c r="BR211" s="150"/>
      <c r="BS211" s="150"/>
      <c r="BT211" s="150"/>
      <c r="BU211" s="150"/>
      <c r="BV211" s="150"/>
      <c r="BW211" s="150"/>
      <c r="BX211" s="151"/>
      <c r="BY211" s="151"/>
      <c r="BZ211" s="151"/>
      <c r="CA211" s="151"/>
      <c r="CB211" s="151"/>
      <c r="CC211" s="151"/>
      <c r="CD211" s="151"/>
      <c r="CE211" s="151"/>
      <c r="CF211" s="151"/>
      <c r="CG211" s="151"/>
      <c r="CH211" s="151"/>
      <c r="CI211" s="151"/>
      <c r="CJ211" s="151"/>
      <c r="CK211" s="151"/>
      <c r="CL211" s="151"/>
      <c r="CM211" s="151"/>
      <c r="CN211" s="152"/>
      <c r="CO211" s="152"/>
      <c r="CP211" s="152"/>
      <c r="CQ211" s="152"/>
      <c r="CR211" s="152"/>
      <c r="CS211" s="152"/>
      <c r="CT211" s="152"/>
      <c r="CU211" s="152"/>
      <c r="CV211" s="152"/>
      <c r="CW211" s="152"/>
      <c r="CX211" s="152"/>
      <c r="CY211" s="152"/>
      <c r="CZ211" s="152"/>
      <c r="DA211" s="147"/>
      <c r="DB211" s="147"/>
      <c r="DC211" s="147"/>
      <c r="DD211" s="148"/>
    </row>
    <row r="212" spans="2:112" ht="7.5" customHeight="1">
      <c r="B212" s="175" t="str">
        <f>IF($EN$8=3,IF($BU$17="","",$BU$17),"")</f>
        <v/>
      </c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7" t="str">
        <f>IF($EN$8=3,IF($CQ$17="","",IF($CY$17&lt;&gt;"式",TEXT($CQ$17,"#,##0.00_);[赤]-#,##0.00"),$CQ$17)),"")</f>
        <v/>
      </c>
      <c r="AA212" s="177"/>
      <c r="AB212" s="177"/>
      <c r="AC212" s="177"/>
      <c r="AD212" s="177"/>
      <c r="AE212" s="177"/>
      <c r="AF212" s="177"/>
      <c r="AG212" s="177"/>
      <c r="AH212" s="178" t="str">
        <f>IF($EN$8=3,IF($CY$17="","",$CY$17),"")</f>
        <v/>
      </c>
      <c r="AI212" s="178"/>
      <c r="AJ212" s="178"/>
      <c r="AK212" s="178"/>
      <c r="AL212" s="177" t="str">
        <f>IF($EN$8=3,IF($DC$17="","",$DC$17),"")</f>
        <v/>
      </c>
      <c r="AM212" s="177"/>
      <c r="AN212" s="177"/>
      <c r="AO212" s="177"/>
      <c r="AP212" s="177"/>
      <c r="AQ212" s="177"/>
      <c r="AR212" s="177"/>
      <c r="AS212" s="177"/>
      <c r="AT212" s="177"/>
      <c r="AU212" s="177"/>
      <c r="AV212" s="144" t="str">
        <f>IF($EN$8=3,IF($DK$17="","",$DK$17),"")</f>
        <v/>
      </c>
      <c r="AW212" s="144"/>
      <c r="AX212" s="144"/>
      <c r="AY212" s="144"/>
      <c r="AZ212" s="144"/>
      <c r="BA212" s="144"/>
      <c r="BB212" s="144"/>
      <c r="BC212" s="144"/>
      <c r="BD212" s="144"/>
      <c r="BE212" s="144"/>
      <c r="BF212" s="144"/>
      <c r="BG212" s="144"/>
      <c r="BH212" s="144"/>
      <c r="BI212" s="145" t="str">
        <f>IF($EN$8=3,IF($DY$17="","",$DY$17),"")</f>
        <v/>
      </c>
      <c r="BJ212" s="145"/>
      <c r="BK212" s="145"/>
      <c r="BL212" s="145"/>
      <c r="BM212" s="146"/>
      <c r="BO212" s="192" t="s">
        <v>35</v>
      </c>
      <c r="BP212" s="193"/>
      <c r="BQ212" s="193"/>
      <c r="BR212" s="193"/>
      <c r="BS212" s="193"/>
      <c r="BT212" s="193"/>
      <c r="BU212" s="193"/>
      <c r="BV212" s="193"/>
      <c r="BW212" s="193"/>
      <c r="BX212" s="193"/>
      <c r="BY212" s="193"/>
      <c r="BZ212" s="193"/>
      <c r="CA212" s="193"/>
      <c r="CB212" s="193"/>
      <c r="CC212" s="193"/>
      <c r="CD212" s="193"/>
      <c r="CE212" s="193"/>
      <c r="CF212" s="193"/>
      <c r="CG212" s="193"/>
      <c r="CH212" s="193"/>
      <c r="CI212" s="193"/>
      <c r="CJ212" s="193"/>
      <c r="CK212" s="193"/>
      <c r="CL212" s="193"/>
      <c r="CM212" s="193"/>
      <c r="CN212" s="194">
        <f>IF($EN$8&lt;&gt;3,IF($AK$19="","",$AK$19),"")</f>
        <v>0</v>
      </c>
      <c r="CO212" s="194"/>
      <c r="CP212" s="194"/>
      <c r="CQ212" s="194"/>
      <c r="CR212" s="194"/>
      <c r="CS212" s="194"/>
      <c r="CT212" s="194"/>
      <c r="CU212" s="194"/>
      <c r="CV212" s="194"/>
      <c r="CW212" s="194"/>
      <c r="CX212" s="194"/>
      <c r="CY212" s="194"/>
      <c r="CZ212" s="194"/>
      <c r="DA212" s="195"/>
      <c r="DB212" s="195"/>
      <c r="DC212" s="195"/>
      <c r="DD212" s="196"/>
    </row>
    <row r="213" spans="2:112" ht="7.5" customHeight="1">
      <c r="B213" s="175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7"/>
      <c r="AA213" s="177"/>
      <c r="AB213" s="177"/>
      <c r="AC213" s="177"/>
      <c r="AD213" s="177"/>
      <c r="AE213" s="177"/>
      <c r="AF213" s="177"/>
      <c r="AG213" s="177"/>
      <c r="AH213" s="178"/>
      <c r="AI213" s="178"/>
      <c r="AJ213" s="178"/>
      <c r="AK213" s="178"/>
      <c r="AL213" s="177"/>
      <c r="AM213" s="177"/>
      <c r="AN213" s="177"/>
      <c r="AO213" s="177"/>
      <c r="AP213" s="177"/>
      <c r="AQ213" s="177"/>
      <c r="AR213" s="177"/>
      <c r="AS213" s="177"/>
      <c r="AT213" s="177"/>
      <c r="AU213" s="177"/>
      <c r="AV213" s="144"/>
      <c r="AW213" s="144"/>
      <c r="AX213" s="144"/>
      <c r="AY213" s="144"/>
      <c r="AZ213" s="144"/>
      <c r="BA213" s="144"/>
      <c r="BB213" s="144"/>
      <c r="BC213" s="144"/>
      <c r="BD213" s="144"/>
      <c r="BE213" s="144"/>
      <c r="BF213" s="144"/>
      <c r="BG213" s="144"/>
      <c r="BH213" s="144"/>
      <c r="BI213" s="145"/>
      <c r="BJ213" s="145"/>
      <c r="BK213" s="145"/>
      <c r="BL213" s="145"/>
      <c r="BM213" s="146"/>
      <c r="BO213" s="192"/>
      <c r="BP213" s="193"/>
      <c r="BQ213" s="193"/>
      <c r="BR213" s="193"/>
      <c r="BS213" s="193"/>
      <c r="BT213" s="193"/>
      <c r="BU213" s="193"/>
      <c r="BV213" s="193"/>
      <c r="BW213" s="193"/>
      <c r="BX213" s="193"/>
      <c r="BY213" s="193"/>
      <c r="BZ213" s="193"/>
      <c r="CA213" s="193"/>
      <c r="CB213" s="193"/>
      <c r="CC213" s="193"/>
      <c r="CD213" s="193"/>
      <c r="CE213" s="193"/>
      <c r="CF213" s="193"/>
      <c r="CG213" s="193"/>
      <c r="CH213" s="193"/>
      <c r="CI213" s="193"/>
      <c r="CJ213" s="193"/>
      <c r="CK213" s="193"/>
      <c r="CL213" s="193"/>
      <c r="CM213" s="193"/>
      <c r="CN213" s="194"/>
      <c r="CO213" s="194"/>
      <c r="CP213" s="194"/>
      <c r="CQ213" s="194"/>
      <c r="CR213" s="194"/>
      <c r="CS213" s="194"/>
      <c r="CT213" s="194"/>
      <c r="CU213" s="194"/>
      <c r="CV213" s="194"/>
      <c r="CW213" s="194"/>
      <c r="CX213" s="194"/>
      <c r="CY213" s="194"/>
      <c r="CZ213" s="194"/>
      <c r="DA213" s="195"/>
      <c r="DB213" s="195"/>
      <c r="DC213" s="195"/>
      <c r="DD213" s="196"/>
    </row>
    <row r="214" spans="2:112" s="69" customFormat="1" ht="7.5" customHeight="1">
      <c r="B214" s="215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7"/>
      <c r="AA214" s="217"/>
      <c r="AB214" s="217"/>
      <c r="AC214" s="217"/>
      <c r="AD214" s="217"/>
      <c r="AE214" s="217"/>
      <c r="AF214" s="217"/>
      <c r="AG214" s="217"/>
      <c r="AH214" s="218"/>
      <c r="AI214" s="218"/>
      <c r="AJ214" s="218"/>
      <c r="AK214" s="218"/>
      <c r="AL214" s="217"/>
      <c r="AM214" s="217"/>
      <c r="AN214" s="217"/>
      <c r="AO214" s="217"/>
      <c r="AP214" s="217"/>
      <c r="AQ214" s="217"/>
      <c r="AR214" s="217"/>
      <c r="AS214" s="217"/>
      <c r="AT214" s="217"/>
      <c r="AU214" s="217"/>
      <c r="AV214" s="219"/>
      <c r="AW214" s="219"/>
      <c r="AX214" s="219"/>
      <c r="AY214" s="219"/>
      <c r="AZ214" s="219"/>
      <c r="BA214" s="219"/>
      <c r="BB214" s="219"/>
      <c r="BC214" s="219"/>
      <c r="BD214" s="219"/>
      <c r="BE214" s="219"/>
      <c r="BF214" s="219"/>
      <c r="BG214" s="219"/>
      <c r="BH214" s="219"/>
      <c r="BI214" s="231"/>
      <c r="BJ214" s="231"/>
      <c r="BK214" s="231"/>
      <c r="BL214" s="231"/>
      <c r="BM214" s="232"/>
      <c r="BO214" s="192"/>
      <c r="BP214" s="193"/>
      <c r="BQ214" s="193"/>
      <c r="BR214" s="193"/>
      <c r="BS214" s="193"/>
      <c r="BT214" s="193"/>
      <c r="BU214" s="193"/>
      <c r="BV214" s="193"/>
      <c r="BW214" s="193"/>
      <c r="BX214" s="193"/>
      <c r="BY214" s="193"/>
      <c r="BZ214" s="193"/>
      <c r="CA214" s="193"/>
      <c r="CB214" s="193"/>
      <c r="CC214" s="193"/>
      <c r="CD214" s="193"/>
      <c r="CE214" s="193"/>
      <c r="CF214" s="193"/>
      <c r="CG214" s="193"/>
      <c r="CH214" s="193"/>
      <c r="CI214" s="193"/>
      <c r="CJ214" s="193"/>
      <c r="CK214" s="193"/>
      <c r="CL214" s="193"/>
      <c r="CM214" s="193"/>
      <c r="CN214" s="194"/>
      <c r="CO214" s="194"/>
      <c r="CP214" s="194"/>
      <c r="CQ214" s="194"/>
      <c r="CR214" s="194"/>
      <c r="CS214" s="194"/>
      <c r="CT214" s="194"/>
      <c r="CU214" s="194"/>
      <c r="CV214" s="194"/>
      <c r="CW214" s="194"/>
      <c r="CX214" s="194"/>
      <c r="CY214" s="194"/>
      <c r="CZ214" s="194"/>
      <c r="DA214" s="195"/>
      <c r="DB214" s="195"/>
      <c r="DC214" s="195"/>
      <c r="DD214" s="196"/>
      <c r="DF214" s="1"/>
    </row>
    <row r="215" spans="2:112" s="68" customFormat="1" ht="7.5" customHeight="1">
      <c r="BO215" s="153" t="s">
        <v>36</v>
      </c>
      <c r="BP215" s="154"/>
      <c r="BQ215" s="154"/>
      <c r="BR215" s="154"/>
      <c r="BS215" s="154"/>
      <c r="BT215" s="154"/>
      <c r="BU215" s="154"/>
      <c r="BV215" s="154"/>
      <c r="BW215" s="154"/>
      <c r="BX215" s="154"/>
      <c r="BY215" s="154"/>
      <c r="BZ215" s="154"/>
      <c r="CA215" s="154"/>
      <c r="CB215" s="154"/>
      <c r="CC215" s="154"/>
      <c r="CD215" s="154"/>
      <c r="CE215" s="154"/>
      <c r="CF215" s="154"/>
      <c r="CG215" s="154"/>
      <c r="CH215" s="154"/>
      <c r="CI215" s="154"/>
      <c r="CJ215" s="154"/>
      <c r="CK215" s="154"/>
      <c r="CL215" s="154"/>
      <c r="CM215" s="154"/>
      <c r="CN215" s="155" t="str">
        <f>IF($EN$8&lt;3,IF($AK$22="","",$AK$22),"")</f>
        <v/>
      </c>
      <c r="CO215" s="155"/>
      <c r="CP215" s="155"/>
      <c r="CQ215" s="155"/>
      <c r="CR215" s="155"/>
      <c r="CS215" s="155"/>
      <c r="CT215" s="155"/>
      <c r="CU215" s="155"/>
      <c r="CV215" s="155"/>
      <c r="CW215" s="155"/>
      <c r="CX215" s="155"/>
      <c r="CY215" s="155"/>
      <c r="CZ215" s="155"/>
      <c r="DA215" s="147"/>
      <c r="DB215" s="147"/>
      <c r="DC215" s="147"/>
      <c r="DD215" s="148"/>
      <c r="DF215" s="1"/>
    </row>
    <row r="216" spans="2:112" s="68" customFormat="1" ht="7.5" customHeight="1">
      <c r="B216" s="179" t="s">
        <v>75</v>
      </c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3" t="s">
        <v>77</v>
      </c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  <c r="AF216" s="183"/>
      <c r="AG216" s="183"/>
      <c r="AH216" s="185" t="s">
        <v>76</v>
      </c>
      <c r="AI216" s="183"/>
      <c r="AJ216" s="183"/>
      <c r="AK216" s="183"/>
      <c r="AL216" s="183"/>
      <c r="AM216" s="183"/>
      <c r="AN216" s="183"/>
      <c r="AO216" s="183"/>
      <c r="AP216" s="183"/>
      <c r="AQ216" s="183"/>
      <c r="AR216" s="183"/>
      <c r="AS216" s="183"/>
      <c r="AT216" s="183"/>
      <c r="AU216" s="183"/>
      <c r="AV216" s="183"/>
      <c r="AW216" s="183"/>
      <c r="AX216" s="180" t="s">
        <v>78</v>
      </c>
      <c r="AY216" s="180"/>
      <c r="AZ216" s="180"/>
      <c r="BA216" s="180"/>
      <c r="BB216" s="180"/>
      <c r="BC216" s="180"/>
      <c r="BD216" s="180"/>
      <c r="BE216" s="180"/>
      <c r="BF216" s="180"/>
      <c r="BG216" s="180"/>
      <c r="BH216" s="180"/>
      <c r="BI216" s="180"/>
      <c r="BJ216" s="180"/>
      <c r="BK216" s="180"/>
      <c r="BL216" s="180"/>
      <c r="BM216" s="187"/>
      <c r="BO216" s="153"/>
      <c r="BP216" s="154"/>
      <c r="BQ216" s="154"/>
      <c r="BR216" s="154"/>
      <c r="BS216" s="154"/>
      <c r="BT216" s="154"/>
      <c r="BU216" s="154"/>
      <c r="BV216" s="154"/>
      <c r="BW216" s="154"/>
      <c r="BX216" s="154"/>
      <c r="BY216" s="154"/>
      <c r="BZ216" s="154"/>
      <c r="CA216" s="154"/>
      <c r="CB216" s="154"/>
      <c r="CC216" s="154"/>
      <c r="CD216" s="154"/>
      <c r="CE216" s="154"/>
      <c r="CF216" s="154"/>
      <c r="CG216" s="154"/>
      <c r="CH216" s="154"/>
      <c r="CI216" s="154"/>
      <c r="CJ216" s="154"/>
      <c r="CK216" s="154"/>
      <c r="CL216" s="154"/>
      <c r="CM216" s="154"/>
      <c r="CN216" s="155"/>
      <c r="CO216" s="155"/>
      <c r="CP216" s="155"/>
      <c r="CQ216" s="155"/>
      <c r="CR216" s="155"/>
      <c r="CS216" s="155"/>
      <c r="CT216" s="155"/>
      <c r="CU216" s="155"/>
      <c r="CV216" s="155"/>
      <c r="CW216" s="155"/>
      <c r="CX216" s="155"/>
      <c r="CY216" s="155"/>
      <c r="CZ216" s="155"/>
      <c r="DA216" s="147"/>
      <c r="DB216" s="147"/>
      <c r="DC216" s="147"/>
      <c r="DD216" s="148"/>
      <c r="DF216" s="1"/>
      <c r="DG216" s="77"/>
      <c r="DH216" s="77"/>
    </row>
    <row r="217" spans="2:112" ht="7.5" customHeight="1">
      <c r="B217" s="181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84"/>
      <c r="AH217" s="186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84"/>
      <c r="AS217" s="184"/>
      <c r="AT217" s="184"/>
      <c r="AU217" s="184"/>
      <c r="AV217" s="184"/>
      <c r="AW217" s="184"/>
      <c r="AX217" s="182"/>
      <c r="AY217" s="182"/>
      <c r="AZ217" s="182"/>
      <c r="BA217" s="182"/>
      <c r="BB217" s="182"/>
      <c r="BC217" s="182"/>
      <c r="BD217" s="182"/>
      <c r="BE217" s="182"/>
      <c r="BF217" s="182"/>
      <c r="BG217" s="182"/>
      <c r="BH217" s="182"/>
      <c r="BI217" s="182"/>
      <c r="BJ217" s="182"/>
      <c r="BK217" s="182"/>
      <c r="BL217" s="182"/>
      <c r="BM217" s="188"/>
      <c r="BO217" s="153"/>
      <c r="BP217" s="154"/>
      <c r="BQ217" s="154"/>
      <c r="BR217" s="154"/>
      <c r="BS217" s="154"/>
      <c r="BT217" s="154"/>
      <c r="BU217" s="154"/>
      <c r="BV217" s="154"/>
      <c r="BW217" s="154"/>
      <c r="BX217" s="154"/>
      <c r="BY217" s="154"/>
      <c r="BZ217" s="154"/>
      <c r="CA217" s="154"/>
      <c r="CB217" s="154"/>
      <c r="CC217" s="154"/>
      <c r="CD217" s="154"/>
      <c r="CE217" s="154"/>
      <c r="CF217" s="154"/>
      <c r="CG217" s="154"/>
      <c r="CH217" s="154"/>
      <c r="CI217" s="154"/>
      <c r="CJ217" s="154"/>
      <c r="CK217" s="154"/>
      <c r="CL217" s="154"/>
      <c r="CM217" s="154"/>
      <c r="CN217" s="155"/>
      <c r="CO217" s="155"/>
      <c r="CP217" s="155"/>
      <c r="CQ217" s="155"/>
      <c r="CR217" s="155"/>
      <c r="CS217" s="155"/>
      <c r="CT217" s="155"/>
      <c r="CU217" s="155"/>
      <c r="CV217" s="155"/>
      <c r="CW217" s="155"/>
      <c r="CX217" s="155"/>
      <c r="CY217" s="155"/>
      <c r="CZ217" s="155"/>
      <c r="DA217" s="147"/>
      <c r="DB217" s="147"/>
      <c r="DC217" s="147"/>
      <c r="DD217" s="148"/>
      <c r="DG217" s="77"/>
      <c r="DH217" s="77"/>
    </row>
    <row r="218" spans="2:112" ht="7.5" customHeight="1">
      <c r="B218" s="200" t="str">
        <f>IF($EN$8=3,IF($DK$18="","",$DK$18),IF($AK$24="","",$AK$24))</f>
        <v/>
      </c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6" t="s">
        <v>99</v>
      </c>
      <c r="P218" s="206"/>
      <c r="Q218" s="197">
        <v>0.1</v>
      </c>
      <c r="R218" s="198"/>
      <c r="S218" s="198"/>
      <c r="T218" s="199"/>
      <c r="U218" s="189" t="str">
        <f>IF($EN$8=3,IF($CX$22="","",$CX$22),IF($AK$24="","",$AK$24))</f>
        <v/>
      </c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90" t="s">
        <v>82</v>
      </c>
      <c r="AG218" s="191"/>
      <c r="AH218" s="198">
        <v>0.1</v>
      </c>
      <c r="AI218" s="198"/>
      <c r="AJ218" s="198"/>
      <c r="AK218" s="199"/>
      <c r="AL218" s="189" t="str">
        <f>IF($EN$8=3,IF($DK$22="","",$DK$22),IF($AK$25="","",$AK$25))</f>
        <v/>
      </c>
      <c r="AM218" s="189"/>
      <c r="AN218" s="189"/>
      <c r="AO218" s="189"/>
      <c r="AP218" s="189"/>
      <c r="AQ218" s="189"/>
      <c r="AR218" s="189"/>
      <c r="AS218" s="189"/>
      <c r="AT218" s="189"/>
      <c r="AU218" s="189"/>
      <c r="AV218" s="190" t="s">
        <v>82</v>
      </c>
      <c r="AW218" s="191"/>
      <c r="AX218" s="201" t="str">
        <f>IF($EN$8=3,IF($DK$26="","",$DK$26),IF($AK$26="","",$AK$26))</f>
        <v/>
      </c>
      <c r="AY218" s="201"/>
      <c r="AZ218" s="201"/>
      <c r="BA218" s="201"/>
      <c r="BB218" s="201"/>
      <c r="BC218" s="201"/>
      <c r="BD218" s="201"/>
      <c r="BE218" s="201"/>
      <c r="BF218" s="201"/>
      <c r="BG218" s="201"/>
      <c r="BH218" s="201"/>
      <c r="BI218" s="201"/>
      <c r="BJ218" s="201"/>
      <c r="BK218" s="201"/>
      <c r="BL218" s="209" t="s">
        <v>82</v>
      </c>
      <c r="BM218" s="210"/>
      <c r="BO218" s="153" t="s">
        <v>37</v>
      </c>
      <c r="BP218" s="154"/>
      <c r="BQ218" s="154"/>
      <c r="BR218" s="154"/>
      <c r="BS218" s="154"/>
      <c r="BT218" s="154"/>
      <c r="BU218" s="154"/>
      <c r="BV218" s="154"/>
      <c r="BW218" s="154"/>
      <c r="BX218" s="154"/>
      <c r="BY218" s="154"/>
      <c r="BZ218" s="154"/>
      <c r="CA218" s="154"/>
      <c r="CB218" s="154"/>
      <c r="CC218" s="154"/>
      <c r="CD218" s="154"/>
      <c r="CE218" s="154"/>
      <c r="CF218" s="154"/>
      <c r="CG218" s="154"/>
      <c r="CH218" s="154"/>
      <c r="CI218" s="154"/>
      <c r="CJ218" s="154"/>
      <c r="CK218" s="154"/>
      <c r="CL218" s="154"/>
      <c r="CM218" s="154"/>
      <c r="CN218" s="155">
        <f>IF($EN$8&lt;3,IF($AK$23="",0,$AK$23),"")</f>
        <v>0</v>
      </c>
      <c r="CO218" s="155"/>
      <c r="CP218" s="155"/>
      <c r="CQ218" s="155"/>
      <c r="CR218" s="155"/>
      <c r="CS218" s="155"/>
      <c r="CT218" s="155"/>
      <c r="CU218" s="155"/>
      <c r="CV218" s="155"/>
      <c r="CW218" s="155"/>
      <c r="CX218" s="155"/>
      <c r="CY218" s="155"/>
      <c r="CZ218" s="155"/>
      <c r="DA218" s="147"/>
      <c r="DB218" s="147"/>
      <c r="DC218" s="147"/>
      <c r="DD218" s="148"/>
    </row>
    <row r="219" spans="2:112" ht="7.5" customHeight="1">
      <c r="B219" s="202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7"/>
      <c r="P219" s="207"/>
      <c r="Q219" s="197"/>
      <c r="R219" s="198"/>
      <c r="S219" s="198"/>
      <c r="T219" s="19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90"/>
      <c r="AG219" s="191"/>
      <c r="AH219" s="198"/>
      <c r="AI219" s="198"/>
      <c r="AJ219" s="198"/>
      <c r="AK219" s="199"/>
      <c r="AL219" s="189"/>
      <c r="AM219" s="189"/>
      <c r="AN219" s="189"/>
      <c r="AO219" s="189"/>
      <c r="AP219" s="189"/>
      <c r="AQ219" s="189"/>
      <c r="AR219" s="189"/>
      <c r="AS219" s="189"/>
      <c r="AT219" s="189"/>
      <c r="AU219" s="189"/>
      <c r="AV219" s="190"/>
      <c r="AW219" s="191"/>
      <c r="AX219" s="203"/>
      <c r="AY219" s="203"/>
      <c r="AZ219" s="203"/>
      <c r="BA219" s="203"/>
      <c r="BB219" s="203"/>
      <c r="BC219" s="203"/>
      <c r="BD219" s="203"/>
      <c r="BE219" s="203"/>
      <c r="BF219" s="203"/>
      <c r="BG219" s="203"/>
      <c r="BH219" s="203"/>
      <c r="BI219" s="203"/>
      <c r="BJ219" s="203"/>
      <c r="BK219" s="203"/>
      <c r="BL219" s="211"/>
      <c r="BM219" s="212"/>
      <c r="BO219" s="153"/>
      <c r="BP219" s="154"/>
      <c r="BQ219" s="154"/>
      <c r="BR219" s="154"/>
      <c r="BS219" s="154"/>
      <c r="BT219" s="154"/>
      <c r="BU219" s="154"/>
      <c r="BV219" s="154"/>
      <c r="BW219" s="154"/>
      <c r="BX219" s="154"/>
      <c r="BY219" s="154"/>
      <c r="BZ219" s="154"/>
      <c r="CA219" s="154"/>
      <c r="CB219" s="154"/>
      <c r="CC219" s="154"/>
      <c r="CD219" s="154"/>
      <c r="CE219" s="154"/>
      <c r="CF219" s="154"/>
      <c r="CG219" s="154"/>
      <c r="CH219" s="154"/>
      <c r="CI219" s="154"/>
      <c r="CJ219" s="154"/>
      <c r="CK219" s="154"/>
      <c r="CL219" s="154"/>
      <c r="CM219" s="154"/>
      <c r="CN219" s="155"/>
      <c r="CO219" s="155"/>
      <c r="CP219" s="155"/>
      <c r="CQ219" s="155"/>
      <c r="CR219" s="155"/>
      <c r="CS219" s="155"/>
      <c r="CT219" s="155"/>
      <c r="CU219" s="155"/>
      <c r="CV219" s="155"/>
      <c r="CW219" s="155"/>
      <c r="CX219" s="155"/>
      <c r="CY219" s="155"/>
      <c r="CZ219" s="155"/>
      <c r="DA219" s="147"/>
      <c r="DB219" s="147"/>
      <c r="DC219" s="147"/>
      <c r="DD219" s="148"/>
      <c r="DG219" s="16"/>
      <c r="DH219" s="16"/>
    </row>
    <row r="220" spans="2:112" ht="7.5" customHeight="1">
      <c r="B220" s="202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7"/>
      <c r="P220" s="207"/>
      <c r="Q220" s="197"/>
      <c r="R220" s="198"/>
      <c r="S220" s="198"/>
      <c r="T220" s="19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90"/>
      <c r="AG220" s="191"/>
      <c r="AH220" s="198"/>
      <c r="AI220" s="198"/>
      <c r="AJ220" s="198"/>
      <c r="AK220" s="199"/>
      <c r="AL220" s="189"/>
      <c r="AM220" s="189"/>
      <c r="AN220" s="189"/>
      <c r="AO220" s="189"/>
      <c r="AP220" s="189"/>
      <c r="AQ220" s="189"/>
      <c r="AR220" s="189"/>
      <c r="AS220" s="189"/>
      <c r="AT220" s="189"/>
      <c r="AU220" s="189"/>
      <c r="AV220" s="190"/>
      <c r="AW220" s="191"/>
      <c r="AX220" s="203"/>
      <c r="AY220" s="203"/>
      <c r="AZ220" s="203"/>
      <c r="BA220" s="203"/>
      <c r="BB220" s="203"/>
      <c r="BC220" s="203"/>
      <c r="BD220" s="203"/>
      <c r="BE220" s="203"/>
      <c r="BF220" s="203"/>
      <c r="BG220" s="203"/>
      <c r="BH220" s="203"/>
      <c r="BI220" s="203"/>
      <c r="BJ220" s="203"/>
      <c r="BK220" s="203"/>
      <c r="BL220" s="211"/>
      <c r="BM220" s="212"/>
      <c r="BO220" s="153"/>
      <c r="BP220" s="154"/>
      <c r="BQ220" s="154"/>
      <c r="BR220" s="154"/>
      <c r="BS220" s="154"/>
      <c r="BT220" s="154"/>
      <c r="BU220" s="154"/>
      <c r="BV220" s="154"/>
      <c r="BW220" s="154"/>
      <c r="BX220" s="154"/>
      <c r="BY220" s="154"/>
      <c r="BZ220" s="154"/>
      <c r="CA220" s="154"/>
      <c r="CB220" s="154"/>
      <c r="CC220" s="154"/>
      <c r="CD220" s="154"/>
      <c r="CE220" s="154"/>
      <c r="CF220" s="154"/>
      <c r="CG220" s="154"/>
      <c r="CH220" s="154"/>
      <c r="CI220" s="154"/>
      <c r="CJ220" s="154"/>
      <c r="CK220" s="154"/>
      <c r="CL220" s="154"/>
      <c r="CM220" s="154"/>
      <c r="CN220" s="155"/>
      <c r="CO220" s="155"/>
      <c r="CP220" s="155"/>
      <c r="CQ220" s="155"/>
      <c r="CR220" s="155"/>
      <c r="CS220" s="155"/>
      <c r="CT220" s="155"/>
      <c r="CU220" s="155"/>
      <c r="CV220" s="155"/>
      <c r="CW220" s="155"/>
      <c r="CX220" s="155"/>
      <c r="CY220" s="155"/>
      <c r="CZ220" s="155"/>
      <c r="DA220" s="147"/>
      <c r="DB220" s="147"/>
      <c r="DC220" s="147"/>
      <c r="DD220" s="148"/>
      <c r="DG220" s="81"/>
      <c r="DH220" s="81"/>
    </row>
    <row r="221" spans="2:112" ht="7.5" customHeight="1">
      <c r="B221" s="202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7"/>
      <c r="P221" s="207"/>
      <c r="Q221" s="197">
        <v>0.08</v>
      </c>
      <c r="R221" s="198"/>
      <c r="S221" s="198"/>
      <c r="T221" s="199"/>
      <c r="U221" s="189" t="str">
        <f>IF($EN$8=3,IF($CX$23="","",$CX$23),"")</f>
        <v/>
      </c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90" t="s">
        <v>82</v>
      </c>
      <c r="AG221" s="191"/>
      <c r="AH221" s="198">
        <v>0.08</v>
      </c>
      <c r="AI221" s="198"/>
      <c r="AJ221" s="198"/>
      <c r="AK221" s="199"/>
      <c r="AL221" s="189" t="str">
        <f>IF($EN$8=3,IF($DK$23="","",$DK$23),"")</f>
        <v/>
      </c>
      <c r="AM221" s="189"/>
      <c r="AN221" s="189"/>
      <c r="AO221" s="189"/>
      <c r="AP221" s="189"/>
      <c r="AQ221" s="189"/>
      <c r="AR221" s="189"/>
      <c r="AS221" s="189"/>
      <c r="AT221" s="189"/>
      <c r="AU221" s="189"/>
      <c r="AV221" s="190" t="s">
        <v>82</v>
      </c>
      <c r="AW221" s="191"/>
      <c r="AX221" s="203"/>
      <c r="AY221" s="203"/>
      <c r="AZ221" s="203"/>
      <c r="BA221" s="203"/>
      <c r="BB221" s="203"/>
      <c r="BC221" s="203"/>
      <c r="BD221" s="203"/>
      <c r="BE221" s="203"/>
      <c r="BF221" s="203"/>
      <c r="BG221" s="203"/>
      <c r="BH221" s="203"/>
      <c r="BI221" s="203"/>
      <c r="BJ221" s="203"/>
      <c r="BK221" s="203"/>
      <c r="BL221" s="211"/>
      <c r="BM221" s="212"/>
      <c r="BO221" s="153" t="s">
        <v>38</v>
      </c>
      <c r="BP221" s="154"/>
      <c r="BQ221" s="154"/>
      <c r="BR221" s="154"/>
      <c r="BS221" s="154"/>
      <c r="BT221" s="154"/>
      <c r="BU221" s="154"/>
      <c r="BV221" s="154"/>
      <c r="BW221" s="154"/>
      <c r="BX221" s="154"/>
      <c r="BY221" s="154"/>
      <c r="BZ221" s="154"/>
      <c r="CA221" s="154"/>
      <c r="CB221" s="154"/>
      <c r="CC221" s="154"/>
      <c r="CD221" s="154"/>
      <c r="CE221" s="154"/>
      <c r="CF221" s="154"/>
      <c r="CG221" s="154"/>
      <c r="CH221" s="154"/>
      <c r="CI221" s="154"/>
      <c r="CJ221" s="154"/>
      <c r="CK221" s="154"/>
      <c r="CL221" s="154"/>
      <c r="CM221" s="154"/>
      <c r="CN221" s="155">
        <f>IF($EN$8&lt;3,CN212-CN218,"")</f>
        <v>0</v>
      </c>
      <c r="CO221" s="155"/>
      <c r="CP221" s="155"/>
      <c r="CQ221" s="155"/>
      <c r="CR221" s="155"/>
      <c r="CS221" s="155"/>
      <c r="CT221" s="155"/>
      <c r="CU221" s="155"/>
      <c r="CV221" s="155"/>
      <c r="CW221" s="155"/>
      <c r="CX221" s="155"/>
      <c r="CY221" s="155"/>
      <c r="CZ221" s="155"/>
      <c r="DA221" s="147"/>
      <c r="DB221" s="147"/>
      <c r="DC221" s="147"/>
      <c r="DD221" s="148"/>
      <c r="DF221" s="69"/>
      <c r="DG221" s="81"/>
      <c r="DH221" s="81"/>
    </row>
    <row r="222" spans="2:112" ht="7.5" customHeight="1">
      <c r="B222" s="202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7"/>
      <c r="P222" s="207"/>
      <c r="Q222" s="197"/>
      <c r="R222" s="198"/>
      <c r="S222" s="198"/>
      <c r="T222" s="19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90"/>
      <c r="AG222" s="191"/>
      <c r="AH222" s="198"/>
      <c r="AI222" s="198"/>
      <c r="AJ222" s="198"/>
      <c r="AK222" s="199"/>
      <c r="AL222" s="189"/>
      <c r="AM222" s="189"/>
      <c r="AN222" s="189"/>
      <c r="AO222" s="189"/>
      <c r="AP222" s="189"/>
      <c r="AQ222" s="189"/>
      <c r="AR222" s="189"/>
      <c r="AS222" s="189"/>
      <c r="AT222" s="189"/>
      <c r="AU222" s="189"/>
      <c r="AV222" s="190"/>
      <c r="AW222" s="191"/>
      <c r="AX222" s="203"/>
      <c r="AY222" s="203"/>
      <c r="AZ222" s="203"/>
      <c r="BA222" s="203"/>
      <c r="BB222" s="203"/>
      <c r="BC222" s="203"/>
      <c r="BD222" s="203"/>
      <c r="BE222" s="203"/>
      <c r="BF222" s="203"/>
      <c r="BG222" s="203"/>
      <c r="BH222" s="203"/>
      <c r="BI222" s="203"/>
      <c r="BJ222" s="203"/>
      <c r="BK222" s="203"/>
      <c r="BL222" s="211"/>
      <c r="BM222" s="212"/>
      <c r="BO222" s="153"/>
      <c r="BP222" s="154"/>
      <c r="BQ222" s="154"/>
      <c r="BR222" s="154"/>
      <c r="BS222" s="154"/>
      <c r="BT222" s="154"/>
      <c r="BU222" s="154"/>
      <c r="BV222" s="154"/>
      <c r="BW222" s="154"/>
      <c r="BX222" s="154"/>
      <c r="BY222" s="154"/>
      <c r="BZ222" s="154"/>
      <c r="CA222" s="154"/>
      <c r="CB222" s="154"/>
      <c r="CC222" s="154"/>
      <c r="CD222" s="154"/>
      <c r="CE222" s="154"/>
      <c r="CF222" s="154"/>
      <c r="CG222" s="154"/>
      <c r="CH222" s="154"/>
      <c r="CI222" s="154"/>
      <c r="CJ222" s="154"/>
      <c r="CK222" s="154"/>
      <c r="CL222" s="154"/>
      <c r="CM222" s="154"/>
      <c r="CN222" s="155"/>
      <c r="CO222" s="155"/>
      <c r="CP222" s="155"/>
      <c r="CQ222" s="155"/>
      <c r="CR222" s="155"/>
      <c r="CS222" s="155"/>
      <c r="CT222" s="155"/>
      <c r="CU222" s="155"/>
      <c r="CV222" s="155"/>
      <c r="CW222" s="155"/>
      <c r="CX222" s="155"/>
      <c r="CY222" s="155"/>
      <c r="CZ222" s="155"/>
      <c r="DA222" s="147"/>
      <c r="DB222" s="147"/>
      <c r="DC222" s="147"/>
      <c r="DD222" s="148"/>
      <c r="DF222" s="68"/>
      <c r="DG222" s="68"/>
      <c r="DH222" s="68"/>
    </row>
    <row r="223" spans="2:112" ht="7.5" customHeight="1">
      <c r="B223" s="202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7"/>
      <c r="P223" s="207"/>
      <c r="Q223" s="197"/>
      <c r="R223" s="198"/>
      <c r="S223" s="198"/>
      <c r="T223" s="19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90"/>
      <c r="AG223" s="191"/>
      <c r="AH223" s="198"/>
      <c r="AI223" s="198"/>
      <c r="AJ223" s="198"/>
      <c r="AK223" s="199"/>
      <c r="AL223" s="189"/>
      <c r="AM223" s="189"/>
      <c r="AN223" s="189"/>
      <c r="AO223" s="189"/>
      <c r="AP223" s="189"/>
      <c r="AQ223" s="189"/>
      <c r="AR223" s="189"/>
      <c r="AS223" s="189"/>
      <c r="AT223" s="189"/>
      <c r="AU223" s="189"/>
      <c r="AV223" s="190"/>
      <c r="AW223" s="191"/>
      <c r="AX223" s="203"/>
      <c r="AY223" s="203"/>
      <c r="AZ223" s="203"/>
      <c r="BA223" s="203"/>
      <c r="BB223" s="203"/>
      <c r="BC223" s="203"/>
      <c r="BD223" s="203"/>
      <c r="BE223" s="203"/>
      <c r="BF223" s="203"/>
      <c r="BG223" s="203"/>
      <c r="BH223" s="203"/>
      <c r="BI223" s="203"/>
      <c r="BJ223" s="203"/>
      <c r="BK223" s="203"/>
      <c r="BL223" s="211"/>
      <c r="BM223" s="212"/>
      <c r="BO223" s="156"/>
      <c r="BP223" s="157"/>
      <c r="BQ223" s="157"/>
      <c r="BR223" s="157"/>
      <c r="BS223" s="157"/>
      <c r="BT223" s="157"/>
      <c r="BU223" s="157"/>
      <c r="BV223" s="157"/>
      <c r="BW223" s="157"/>
      <c r="BX223" s="157"/>
      <c r="BY223" s="157"/>
      <c r="BZ223" s="157"/>
      <c r="CA223" s="157"/>
      <c r="CB223" s="157"/>
      <c r="CC223" s="157"/>
      <c r="CD223" s="157"/>
      <c r="CE223" s="157"/>
      <c r="CF223" s="157"/>
      <c r="CG223" s="157"/>
      <c r="CH223" s="157"/>
      <c r="CI223" s="157"/>
      <c r="CJ223" s="157"/>
      <c r="CK223" s="157"/>
      <c r="CL223" s="157"/>
      <c r="CM223" s="157"/>
      <c r="CN223" s="160"/>
      <c r="CO223" s="160"/>
      <c r="CP223" s="160"/>
      <c r="CQ223" s="160"/>
      <c r="CR223" s="160"/>
      <c r="CS223" s="160"/>
      <c r="CT223" s="160"/>
      <c r="CU223" s="160"/>
      <c r="CV223" s="160"/>
      <c r="CW223" s="160"/>
      <c r="CX223" s="160"/>
      <c r="CY223" s="160"/>
      <c r="CZ223" s="160"/>
      <c r="DA223" s="158"/>
      <c r="DB223" s="158"/>
      <c r="DC223" s="158"/>
      <c r="DD223" s="159"/>
      <c r="DF223" s="68"/>
    </row>
    <row r="224" spans="2:112" ht="8.25" customHeight="1">
      <c r="B224" s="202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7"/>
      <c r="P224" s="207"/>
      <c r="Q224" s="221" t="s">
        <v>68</v>
      </c>
      <c r="R224" s="222"/>
      <c r="S224" s="222"/>
      <c r="T224" s="223"/>
      <c r="U224" s="189" t="str">
        <f>IF($EN$8=3,IF($CX$24="","",$CX$24),"")</f>
        <v/>
      </c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90" t="s">
        <v>82</v>
      </c>
      <c r="AG224" s="191"/>
      <c r="AH224" s="222" t="s">
        <v>68</v>
      </c>
      <c r="AI224" s="222"/>
      <c r="AJ224" s="222"/>
      <c r="AK224" s="223"/>
      <c r="AL224" s="189" t="str">
        <f>IF($EN$8=3,IF($DK$24="","",$DK$24),"")</f>
        <v/>
      </c>
      <c r="AM224" s="189"/>
      <c r="AN224" s="189"/>
      <c r="AO224" s="189"/>
      <c r="AP224" s="189"/>
      <c r="AQ224" s="189"/>
      <c r="AR224" s="189"/>
      <c r="AS224" s="189"/>
      <c r="AT224" s="189"/>
      <c r="AU224" s="189"/>
      <c r="AV224" s="190" t="s">
        <v>82</v>
      </c>
      <c r="AW224" s="191"/>
      <c r="AX224" s="203"/>
      <c r="AY224" s="203"/>
      <c r="AZ224" s="203"/>
      <c r="BA224" s="203"/>
      <c r="BB224" s="203"/>
      <c r="BC224" s="203"/>
      <c r="BD224" s="203"/>
      <c r="BE224" s="203"/>
      <c r="BF224" s="203"/>
      <c r="BG224" s="203"/>
      <c r="BH224" s="203"/>
      <c r="BI224" s="203"/>
      <c r="BJ224" s="203"/>
      <c r="BK224" s="203"/>
      <c r="BL224" s="211"/>
      <c r="BM224" s="212"/>
    </row>
    <row r="225" spans="2:145" ht="8.25" customHeight="1">
      <c r="B225" s="202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7"/>
      <c r="P225" s="207"/>
      <c r="Q225" s="221"/>
      <c r="R225" s="222"/>
      <c r="S225" s="222"/>
      <c r="T225" s="223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90"/>
      <c r="AG225" s="191"/>
      <c r="AH225" s="222"/>
      <c r="AI225" s="222"/>
      <c r="AJ225" s="222"/>
      <c r="AK225" s="223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90"/>
      <c r="AW225" s="191"/>
      <c r="AX225" s="203"/>
      <c r="AY225" s="203"/>
      <c r="AZ225" s="203"/>
      <c r="BA225" s="203"/>
      <c r="BB225" s="203"/>
      <c r="BC225" s="203"/>
      <c r="BD225" s="203"/>
      <c r="BE225" s="203"/>
      <c r="BF225" s="203"/>
      <c r="BG225" s="203"/>
      <c r="BH225" s="203"/>
      <c r="BI225" s="203"/>
      <c r="BJ225" s="203"/>
      <c r="BK225" s="203"/>
      <c r="BL225" s="211"/>
      <c r="BM225" s="212"/>
    </row>
    <row r="226" spans="2:145" ht="8.25" customHeight="1">
      <c r="B226" s="204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8"/>
      <c r="P226" s="208"/>
      <c r="Q226" s="224"/>
      <c r="R226" s="225"/>
      <c r="S226" s="225"/>
      <c r="T226" s="226"/>
      <c r="U226" s="227"/>
      <c r="V226" s="227"/>
      <c r="W226" s="227"/>
      <c r="X226" s="227"/>
      <c r="Y226" s="227"/>
      <c r="Z226" s="227"/>
      <c r="AA226" s="227"/>
      <c r="AB226" s="227"/>
      <c r="AC226" s="227"/>
      <c r="AD226" s="227"/>
      <c r="AE226" s="227"/>
      <c r="AF226" s="228"/>
      <c r="AG226" s="229"/>
      <c r="AH226" s="225"/>
      <c r="AI226" s="225"/>
      <c r="AJ226" s="225"/>
      <c r="AK226" s="226"/>
      <c r="AL226" s="227"/>
      <c r="AM226" s="227"/>
      <c r="AN226" s="227"/>
      <c r="AO226" s="227"/>
      <c r="AP226" s="227"/>
      <c r="AQ226" s="227"/>
      <c r="AR226" s="227"/>
      <c r="AS226" s="227"/>
      <c r="AT226" s="227"/>
      <c r="AU226" s="227"/>
      <c r="AV226" s="228"/>
      <c r="AW226" s="229"/>
      <c r="AX226" s="205"/>
      <c r="AY226" s="205"/>
      <c r="AZ226" s="205"/>
      <c r="BA226" s="205"/>
      <c r="BB226" s="205"/>
      <c r="BC226" s="205"/>
      <c r="BD226" s="205"/>
      <c r="BE226" s="205"/>
      <c r="BF226" s="205"/>
      <c r="BG226" s="205"/>
      <c r="BH226" s="205"/>
      <c r="BI226" s="205"/>
      <c r="BJ226" s="205"/>
      <c r="BK226" s="205"/>
      <c r="BL226" s="213"/>
      <c r="BM226" s="214"/>
    </row>
    <row r="227" spans="2:145" ht="7.5" customHeight="1">
      <c r="B227" s="230" t="s">
        <v>59</v>
      </c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</row>
    <row r="228" spans="2:145" ht="9.75" customHeight="1"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</row>
    <row r="229" spans="2:145" ht="9" customHeight="1">
      <c r="B229" s="70"/>
      <c r="F229" s="220" t="s">
        <v>102</v>
      </c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  <c r="BI229" s="220"/>
      <c r="BJ229" s="220"/>
      <c r="BK229" s="220"/>
      <c r="BL229" s="220"/>
      <c r="BM229" s="220"/>
      <c r="BN229" s="220"/>
      <c r="BO229" s="220"/>
      <c r="BP229" s="220"/>
      <c r="BQ229" s="220"/>
      <c r="BR229" s="220"/>
      <c r="BS229" s="220"/>
      <c r="BT229" s="220"/>
      <c r="BU229" s="220"/>
      <c r="BV229" s="220"/>
      <c r="BW229" s="220"/>
      <c r="BX229" s="220"/>
      <c r="BY229" s="220"/>
      <c r="BZ229" s="220"/>
      <c r="CA229" s="220"/>
      <c r="CB229" s="220"/>
      <c r="CC229" s="220"/>
      <c r="CD229" s="220"/>
      <c r="CE229" s="220"/>
      <c r="CF229" s="220"/>
      <c r="CG229" s="220"/>
      <c r="CH229" s="220"/>
      <c r="CI229" s="220"/>
      <c r="CJ229" s="220"/>
      <c r="CK229" s="220"/>
      <c r="CL229" s="220"/>
      <c r="CM229" s="220"/>
      <c r="CN229" s="220"/>
      <c r="CO229" s="220"/>
      <c r="CP229" s="220"/>
      <c r="CQ229" s="220"/>
      <c r="CR229" s="220"/>
      <c r="CS229" s="220"/>
      <c r="CT229" s="220"/>
      <c r="CU229" s="220"/>
      <c r="CV229" s="220"/>
      <c r="CW229" s="220"/>
      <c r="CX229" s="220"/>
      <c r="CY229" s="220"/>
      <c r="CZ229" s="220"/>
      <c r="DA229" s="220"/>
      <c r="DB229" s="220"/>
      <c r="DC229" s="220"/>
      <c r="DD229" s="220"/>
    </row>
    <row r="230" spans="2:145" s="3" customFormat="1" ht="5.25" customHeight="1"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/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  <c r="BI230" s="220"/>
      <c r="BJ230" s="220"/>
      <c r="BK230" s="220"/>
      <c r="BL230" s="220"/>
      <c r="BM230" s="220"/>
      <c r="BN230" s="220"/>
      <c r="BO230" s="220"/>
      <c r="BP230" s="220"/>
      <c r="BQ230" s="220"/>
      <c r="BR230" s="220"/>
      <c r="BS230" s="220"/>
      <c r="BT230" s="220"/>
      <c r="BU230" s="220"/>
      <c r="BV230" s="220"/>
      <c r="BW230" s="220"/>
      <c r="BX230" s="220"/>
      <c r="BY230" s="220"/>
      <c r="BZ230" s="220"/>
      <c r="CA230" s="220"/>
      <c r="CB230" s="220"/>
      <c r="CC230" s="220"/>
      <c r="CD230" s="220"/>
      <c r="CE230" s="220"/>
      <c r="CF230" s="220"/>
      <c r="CG230" s="220"/>
      <c r="CH230" s="220"/>
      <c r="CI230" s="220"/>
      <c r="CJ230" s="220"/>
      <c r="CK230" s="220"/>
      <c r="CL230" s="220"/>
      <c r="CM230" s="220"/>
      <c r="CN230" s="220"/>
      <c r="CO230" s="220"/>
      <c r="CP230" s="220"/>
      <c r="CQ230" s="220"/>
      <c r="CR230" s="220"/>
      <c r="CS230" s="220"/>
      <c r="CT230" s="220"/>
      <c r="CU230" s="220"/>
      <c r="CV230" s="220"/>
      <c r="CW230" s="220"/>
      <c r="CX230" s="220"/>
      <c r="CY230" s="220"/>
      <c r="CZ230" s="220"/>
      <c r="DA230" s="220"/>
      <c r="DB230" s="220"/>
      <c r="DC230" s="220"/>
      <c r="DD230" s="220"/>
      <c r="DH230" s="1"/>
      <c r="DI230" s="1"/>
      <c r="EN230" s="107"/>
    </row>
    <row r="231" spans="2:145" ht="11.25" customHeight="1">
      <c r="B231" s="1"/>
      <c r="F231" s="220"/>
      <c r="G231" s="220"/>
      <c r="H231" s="220"/>
      <c r="I231" s="220"/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/>
      <c r="AH231" s="220"/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  <c r="BI231" s="220"/>
      <c r="BJ231" s="220"/>
      <c r="BK231" s="220"/>
      <c r="BL231" s="220"/>
      <c r="BM231" s="220"/>
      <c r="BN231" s="220"/>
      <c r="BO231" s="220"/>
      <c r="BP231" s="220"/>
      <c r="BQ231" s="220"/>
      <c r="BR231" s="220"/>
      <c r="BS231" s="220"/>
      <c r="BT231" s="220"/>
      <c r="BU231" s="220"/>
      <c r="BV231" s="220"/>
      <c r="BW231" s="220"/>
      <c r="BX231" s="220"/>
      <c r="BY231" s="220"/>
      <c r="BZ231" s="220"/>
      <c r="CA231" s="220"/>
      <c r="CB231" s="220"/>
      <c r="CC231" s="220"/>
      <c r="CD231" s="220"/>
      <c r="CE231" s="220"/>
      <c r="CF231" s="220"/>
      <c r="CG231" s="220"/>
      <c r="CH231" s="220"/>
      <c r="CI231" s="220"/>
      <c r="CJ231" s="220"/>
      <c r="CK231" s="220"/>
      <c r="CL231" s="220"/>
      <c r="CM231" s="220"/>
      <c r="CN231" s="220"/>
      <c r="CO231" s="220"/>
      <c r="CP231" s="220"/>
      <c r="CQ231" s="220"/>
      <c r="CR231" s="220"/>
      <c r="CS231" s="220"/>
      <c r="CT231" s="220"/>
      <c r="CU231" s="220"/>
      <c r="CV231" s="220"/>
      <c r="CW231" s="220"/>
      <c r="CX231" s="220"/>
      <c r="CY231" s="220"/>
      <c r="CZ231" s="220"/>
      <c r="DA231" s="220"/>
      <c r="DB231" s="220"/>
      <c r="DC231" s="220"/>
      <c r="DD231" s="220"/>
      <c r="DE231" s="87"/>
      <c r="DF231" s="87"/>
      <c r="DG231" s="87"/>
      <c r="EO231" s="1"/>
    </row>
    <row r="232" spans="2:145" ht="9.75" customHeight="1">
      <c r="B232" s="1"/>
      <c r="F232" s="220"/>
      <c r="G232" s="220"/>
      <c r="H232" s="220"/>
      <c r="I232" s="220"/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  <c r="BI232" s="220"/>
      <c r="BJ232" s="220"/>
      <c r="BK232" s="220"/>
      <c r="BL232" s="220"/>
      <c r="BM232" s="220"/>
      <c r="BN232" s="220"/>
      <c r="BO232" s="220"/>
      <c r="BP232" s="220"/>
      <c r="BQ232" s="220"/>
      <c r="BR232" s="220"/>
      <c r="BS232" s="220"/>
      <c r="BT232" s="220"/>
      <c r="BU232" s="220"/>
      <c r="BV232" s="220"/>
      <c r="BW232" s="220"/>
      <c r="BX232" s="220"/>
      <c r="BY232" s="220"/>
      <c r="BZ232" s="220"/>
      <c r="CA232" s="220"/>
      <c r="CB232" s="220"/>
      <c r="CC232" s="220"/>
      <c r="CD232" s="220"/>
      <c r="CE232" s="220"/>
      <c r="CF232" s="220"/>
      <c r="CG232" s="220"/>
      <c r="CH232" s="220"/>
      <c r="CI232" s="220"/>
      <c r="CJ232" s="220"/>
      <c r="CK232" s="220"/>
      <c r="CL232" s="220"/>
      <c r="CM232" s="220"/>
      <c r="CN232" s="220"/>
      <c r="CO232" s="220"/>
      <c r="CP232" s="220"/>
      <c r="CQ232" s="220"/>
      <c r="CR232" s="220"/>
      <c r="CS232" s="220"/>
      <c r="CT232" s="220"/>
      <c r="CU232" s="220"/>
      <c r="CV232" s="220"/>
      <c r="CW232" s="220"/>
      <c r="CX232" s="220"/>
      <c r="CY232" s="220"/>
      <c r="CZ232" s="220"/>
      <c r="DA232" s="220"/>
      <c r="DB232" s="220"/>
      <c r="DC232" s="220"/>
      <c r="DD232" s="220"/>
      <c r="DE232" s="87"/>
      <c r="DF232" s="87"/>
      <c r="DG232" s="87"/>
      <c r="EO232" s="1"/>
    </row>
    <row r="233" spans="2:145" ht="15.75" customHeight="1">
      <c r="B233" s="1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  <c r="BI233" s="220"/>
      <c r="BJ233" s="220"/>
      <c r="BK233" s="220"/>
      <c r="BL233" s="220"/>
      <c r="BM233" s="220"/>
      <c r="BN233" s="220"/>
      <c r="BO233" s="220"/>
      <c r="BP233" s="220"/>
      <c r="BQ233" s="220"/>
      <c r="BR233" s="220"/>
      <c r="BS233" s="220"/>
      <c r="BT233" s="220"/>
      <c r="BU233" s="220"/>
      <c r="BV233" s="220"/>
      <c r="BW233" s="220"/>
      <c r="BX233" s="220"/>
      <c r="BY233" s="220"/>
      <c r="BZ233" s="220"/>
      <c r="CA233" s="220"/>
      <c r="CB233" s="220"/>
      <c r="CC233" s="220"/>
      <c r="CD233" s="220"/>
      <c r="CE233" s="220"/>
      <c r="CF233" s="220"/>
      <c r="CG233" s="220"/>
      <c r="CH233" s="220"/>
      <c r="CI233" s="220"/>
      <c r="CJ233" s="220"/>
      <c r="CK233" s="220"/>
      <c r="CL233" s="220"/>
      <c r="CM233" s="220"/>
      <c r="CN233" s="220"/>
      <c r="CO233" s="220"/>
      <c r="CP233" s="220"/>
      <c r="CQ233" s="220"/>
      <c r="CR233" s="220"/>
      <c r="CS233" s="220"/>
      <c r="CT233" s="220"/>
      <c r="CU233" s="220"/>
      <c r="CV233" s="220"/>
      <c r="CW233" s="220"/>
      <c r="CX233" s="220"/>
      <c r="CY233" s="220"/>
      <c r="CZ233" s="220"/>
      <c r="DA233" s="220"/>
      <c r="DB233" s="220"/>
      <c r="DC233" s="220"/>
      <c r="DD233" s="220"/>
      <c r="DE233" s="87"/>
      <c r="DF233" s="87"/>
      <c r="DG233" s="87"/>
    </row>
    <row r="234" spans="2:145" ht="10.5" customHeight="1">
      <c r="B234" s="1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  <c r="BI234" s="220"/>
      <c r="BJ234" s="220"/>
      <c r="BK234" s="220"/>
      <c r="BL234" s="220"/>
      <c r="BM234" s="220"/>
      <c r="BN234" s="220"/>
      <c r="BO234" s="220"/>
      <c r="BP234" s="220"/>
      <c r="BQ234" s="220"/>
      <c r="BR234" s="220"/>
      <c r="BS234" s="220"/>
      <c r="BT234" s="220"/>
      <c r="BU234" s="220"/>
      <c r="BV234" s="220"/>
      <c r="BW234" s="220"/>
      <c r="BX234" s="220"/>
      <c r="BY234" s="220"/>
      <c r="BZ234" s="220"/>
      <c r="CA234" s="220"/>
      <c r="CB234" s="220"/>
      <c r="CC234" s="220"/>
      <c r="CD234" s="220"/>
      <c r="CE234" s="220"/>
      <c r="CF234" s="220"/>
      <c r="CG234" s="220"/>
      <c r="CH234" s="220"/>
      <c r="CI234" s="220"/>
      <c r="CJ234" s="220"/>
      <c r="CK234" s="220"/>
      <c r="CL234" s="220"/>
      <c r="CM234" s="220"/>
      <c r="CN234" s="220"/>
      <c r="CO234" s="220"/>
      <c r="CP234" s="220"/>
      <c r="CQ234" s="220"/>
      <c r="CR234" s="220"/>
      <c r="CS234" s="220"/>
      <c r="CT234" s="220"/>
      <c r="CU234" s="220"/>
      <c r="CV234" s="220"/>
      <c r="CW234" s="220"/>
      <c r="CX234" s="220"/>
      <c r="CY234" s="220"/>
      <c r="CZ234" s="220"/>
      <c r="DA234" s="220"/>
      <c r="DB234" s="220"/>
      <c r="DC234" s="220"/>
      <c r="DD234" s="220"/>
      <c r="DE234" s="87"/>
      <c r="DF234" s="87"/>
      <c r="DG234" s="87"/>
    </row>
    <row r="235" spans="2:145" ht="9" customHeight="1">
      <c r="B235" s="1"/>
      <c r="F235" s="220"/>
      <c r="G235" s="220"/>
      <c r="H235" s="220"/>
      <c r="I235" s="220"/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/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  <c r="BI235" s="220"/>
      <c r="BJ235" s="220"/>
      <c r="BK235" s="220"/>
      <c r="BL235" s="220"/>
      <c r="BM235" s="220"/>
      <c r="BN235" s="220"/>
      <c r="BO235" s="220"/>
      <c r="BP235" s="220"/>
      <c r="BQ235" s="220"/>
      <c r="BR235" s="220"/>
      <c r="BS235" s="220"/>
      <c r="BT235" s="220"/>
      <c r="BU235" s="220"/>
      <c r="BV235" s="220"/>
      <c r="BW235" s="220"/>
      <c r="BX235" s="220"/>
      <c r="BY235" s="220"/>
      <c r="BZ235" s="220"/>
      <c r="CA235" s="220"/>
      <c r="CB235" s="220"/>
      <c r="CC235" s="220"/>
      <c r="CD235" s="220"/>
      <c r="CE235" s="220"/>
      <c r="CF235" s="220"/>
      <c r="CG235" s="220"/>
      <c r="CH235" s="220"/>
      <c r="CI235" s="220"/>
      <c r="CJ235" s="220"/>
      <c r="CK235" s="220"/>
      <c r="CL235" s="220"/>
      <c r="CM235" s="220"/>
      <c r="CN235" s="220"/>
      <c r="CO235" s="220"/>
      <c r="CP235" s="220"/>
      <c r="CQ235" s="220"/>
      <c r="CR235" s="220"/>
      <c r="CS235" s="220"/>
      <c r="CT235" s="220"/>
      <c r="CU235" s="220"/>
      <c r="CV235" s="220"/>
      <c r="CW235" s="220"/>
      <c r="CX235" s="220"/>
      <c r="CY235" s="220"/>
      <c r="CZ235" s="220"/>
      <c r="DA235" s="220"/>
      <c r="DB235" s="220"/>
      <c r="DC235" s="220"/>
      <c r="DD235" s="220"/>
      <c r="DE235" s="87"/>
      <c r="DF235" s="87"/>
      <c r="DG235" s="87"/>
    </row>
    <row r="236" spans="2:145" ht="9" customHeight="1">
      <c r="B236" s="1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/>
      <c r="AF236" s="220"/>
      <c r="AG236" s="220"/>
      <c r="AH236" s="220"/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  <c r="BI236" s="220"/>
      <c r="BJ236" s="220"/>
      <c r="BK236" s="220"/>
      <c r="BL236" s="220"/>
      <c r="BM236" s="220"/>
      <c r="BN236" s="220"/>
      <c r="BO236" s="220"/>
      <c r="BP236" s="220"/>
      <c r="BQ236" s="220"/>
      <c r="BR236" s="220"/>
      <c r="BS236" s="220"/>
      <c r="BT236" s="220"/>
      <c r="BU236" s="220"/>
      <c r="BV236" s="220"/>
      <c r="BW236" s="220"/>
      <c r="BX236" s="220"/>
      <c r="BY236" s="220"/>
      <c r="BZ236" s="220"/>
      <c r="CA236" s="220"/>
      <c r="CB236" s="220"/>
      <c r="CC236" s="220"/>
      <c r="CD236" s="220"/>
      <c r="CE236" s="220"/>
      <c r="CF236" s="220"/>
      <c r="CG236" s="220"/>
      <c r="CH236" s="220"/>
      <c r="CI236" s="220"/>
      <c r="CJ236" s="220"/>
      <c r="CK236" s="220"/>
      <c r="CL236" s="220"/>
      <c r="CM236" s="220"/>
      <c r="CN236" s="220"/>
      <c r="CO236" s="220"/>
      <c r="CP236" s="220"/>
      <c r="CQ236" s="220"/>
      <c r="CR236" s="220"/>
      <c r="CS236" s="220"/>
      <c r="CT236" s="220"/>
      <c r="CU236" s="220"/>
      <c r="CV236" s="220"/>
      <c r="CW236" s="220"/>
      <c r="CX236" s="220"/>
      <c r="CY236" s="220"/>
      <c r="CZ236" s="220"/>
      <c r="DA236" s="220"/>
      <c r="DB236" s="220"/>
      <c r="DC236" s="220"/>
      <c r="DD236" s="220"/>
      <c r="DE236" s="87"/>
      <c r="DF236" s="87"/>
      <c r="DG236" s="87"/>
      <c r="DH236" s="74"/>
      <c r="DI236" s="74"/>
      <c r="DJ236" s="74"/>
      <c r="DK236" s="74"/>
      <c r="DL236" s="74"/>
    </row>
    <row r="237" spans="2:145" ht="3" customHeight="1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4"/>
      <c r="BK237" s="4"/>
      <c r="BL237" s="4"/>
      <c r="BM237" s="4"/>
      <c r="BN237" s="4"/>
      <c r="BO237" s="4"/>
      <c r="BP237" s="4"/>
      <c r="BQ237" s="4"/>
      <c r="BR237" s="81"/>
      <c r="BS237" s="81"/>
      <c r="BT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  <c r="CZ237" s="81"/>
      <c r="DA237" s="81"/>
      <c r="DB237" s="81"/>
      <c r="DC237" s="81"/>
      <c r="DD237" s="81"/>
      <c r="DE237" s="81"/>
      <c r="DF237" s="81"/>
      <c r="DG237" s="81"/>
      <c r="DH237" s="81"/>
      <c r="DI237" s="81"/>
      <c r="DJ237" s="81"/>
      <c r="DK237" s="81"/>
      <c r="DL237" s="81"/>
    </row>
  </sheetData>
  <sheetProtection algorithmName="SHA-512" hashValue="ZhifvvV9IUt/qOJdCRCeKeY0UCQ2nt/hFHlowTPaJ59MpAUI+f6eu7RswZVhjP85Yob+hf6WxMufQIRMGup6Kg==" saltValue="doCoTn9KOTm81A2Glomd8g==" spinCount="100000" sheet="1" selectLockedCells="1"/>
  <mergeCells count="656">
    <mergeCell ref="BP38:BU40"/>
    <mergeCell ref="AZ46:BE48"/>
    <mergeCell ref="BP65:BX67"/>
    <mergeCell ref="BY65:CN67"/>
    <mergeCell ref="CO65:DA67"/>
    <mergeCell ref="DB65:DE67"/>
    <mergeCell ref="BP68:BX70"/>
    <mergeCell ref="BY68:CN70"/>
    <mergeCell ref="CO68:DA70"/>
    <mergeCell ref="DB68:DE70"/>
    <mergeCell ref="BP59:BX61"/>
    <mergeCell ref="CF55:CG57"/>
    <mergeCell ref="BT47:DE51"/>
    <mergeCell ref="BP47:BS51"/>
    <mergeCell ref="BP52:BS54"/>
    <mergeCell ref="BT52:CP54"/>
    <mergeCell ref="DC32:DD34"/>
    <mergeCell ref="AL38:AQ40"/>
    <mergeCell ref="AP30:BN33"/>
    <mergeCell ref="B50:G53"/>
    <mergeCell ref="B54:G57"/>
    <mergeCell ref="H50:BM53"/>
    <mergeCell ref="H54:BM57"/>
    <mergeCell ref="DB74:DE76"/>
    <mergeCell ref="BF46:BG48"/>
    <mergeCell ref="B37:R38"/>
    <mergeCell ref="B41:K44"/>
    <mergeCell ref="BY71:CN73"/>
    <mergeCell ref="CO71:DA73"/>
    <mergeCell ref="CO74:DA76"/>
    <mergeCell ref="BP74:CN76"/>
    <mergeCell ref="CM32:CR34"/>
    <mergeCell ref="CS32:CT34"/>
    <mergeCell ref="CU32:CW34"/>
    <mergeCell ref="CX32:CY34"/>
    <mergeCell ref="CZ32:DB34"/>
    <mergeCell ref="BP42:BS43"/>
    <mergeCell ref="BT42:CB43"/>
    <mergeCell ref="BP44:BS46"/>
    <mergeCell ref="CD55:CE57"/>
    <mergeCell ref="B91:L92"/>
    <mergeCell ref="BP71:BX73"/>
    <mergeCell ref="BT44:DE46"/>
    <mergeCell ref="CV55:CW57"/>
    <mergeCell ref="CX55:CY57"/>
    <mergeCell ref="BV38:BW40"/>
    <mergeCell ref="BX38:BY40"/>
    <mergeCell ref="BZ38:CA40"/>
    <mergeCell ref="CB38:CC40"/>
    <mergeCell ref="CD38:CE40"/>
    <mergeCell ref="CF38:CG40"/>
    <mergeCell ref="CP55:CQ57"/>
    <mergeCell ref="CR55:CS57"/>
    <mergeCell ref="CT55:CU57"/>
    <mergeCell ref="AR38:AS40"/>
    <mergeCell ref="AT38:AU40"/>
    <mergeCell ref="AV38:AW40"/>
    <mergeCell ref="AX38:AY40"/>
    <mergeCell ref="AZ38:BA40"/>
    <mergeCell ref="BB38:BC40"/>
    <mergeCell ref="BD38:BE40"/>
    <mergeCell ref="BF38:BG40"/>
    <mergeCell ref="BH38:BI40"/>
    <mergeCell ref="AR42:AS44"/>
    <mergeCell ref="DB71:DE73"/>
    <mergeCell ref="BE94:BU98"/>
    <mergeCell ref="BE93:BU93"/>
    <mergeCell ref="BP83:CN85"/>
    <mergeCell ref="CZ55:DA57"/>
    <mergeCell ref="DB55:DC57"/>
    <mergeCell ref="DD55:DE57"/>
    <mergeCell ref="CH55:CI57"/>
    <mergeCell ref="CJ55:CK57"/>
    <mergeCell ref="CL55:CM57"/>
    <mergeCell ref="CN55:CO57"/>
    <mergeCell ref="BP77:CN79"/>
    <mergeCell ref="BY59:CN61"/>
    <mergeCell ref="CO59:DA61"/>
    <mergeCell ref="DB59:DE61"/>
    <mergeCell ref="BP62:BX64"/>
    <mergeCell ref="BY62:CN64"/>
    <mergeCell ref="CO62:DA64"/>
    <mergeCell ref="DB62:DE64"/>
    <mergeCell ref="BP55:CC57"/>
    <mergeCell ref="BW93:CE93"/>
    <mergeCell ref="CF93:CN93"/>
    <mergeCell ref="CO93:DE93"/>
    <mergeCell ref="BW94:CE98"/>
    <mergeCell ref="CF94:CN98"/>
    <mergeCell ref="CO94:DE98"/>
    <mergeCell ref="BP87:DE88"/>
    <mergeCell ref="CO83:DA85"/>
    <mergeCell ref="DB83:DE85"/>
    <mergeCell ref="AT42:AU44"/>
    <mergeCell ref="AV42:AW44"/>
    <mergeCell ref="AX42:AY44"/>
    <mergeCell ref="AZ42:BA44"/>
    <mergeCell ref="BB42:BC44"/>
    <mergeCell ref="BD42:BE44"/>
    <mergeCell ref="BF42:BG44"/>
    <mergeCell ref="Q91:AC93"/>
    <mergeCell ref="AX78:BM79"/>
    <mergeCell ref="BH46:BI48"/>
    <mergeCell ref="BJ46:BK48"/>
    <mergeCell ref="BL46:BM48"/>
    <mergeCell ref="AL46:AQ48"/>
    <mergeCell ref="AR46:AS48"/>
    <mergeCell ref="AT46:AU48"/>
    <mergeCell ref="AV46:AW48"/>
    <mergeCell ref="BL42:BM44"/>
    <mergeCell ref="BI71:BM73"/>
    <mergeCell ref="BI68:BM70"/>
    <mergeCell ref="Q78:AG79"/>
    <mergeCell ref="Q80:T82"/>
    <mergeCell ref="Q83:T85"/>
    <mergeCell ref="Q86:T88"/>
    <mergeCell ref="B74:Y76"/>
    <mergeCell ref="AL94:AU98"/>
    <mergeCell ref="AL93:AU93"/>
    <mergeCell ref="AV94:BD98"/>
    <mergeCell ref="AV93:BD93"/>
    <mergeCell ref="BU11:CE11"/>
    <mergeCell ref="CF11:EE11"/>
    <mergeCell ref="DY14:EE14"/>
    <mergeCell ref="DK14:DX14"/>
    <mergeCell ref="DY13:EE13"/>
    <mergeCell ref="DK13:DX13"/>
    <mergeCell ref="CQ52:CT54"/>
    <mergeCell ref="CU52:DE54"/>
    <mergeCell ref="CY14:DB14"/>
    <mergeCell ref="CY15:DB15"/>
    <mergeCell ref="CY16:DB16"/>
    <mergeCell ref="DC12:DJ12"/>
    <mergeCell ref="DK12:DX12"/>
    <mergeCell ref="DC13:DJ13"/>
    <mergeCell ref="DC14:DJ14"/>
    <mergeCell ref="DC15:DJ15"/>
    <mergeCell ref="DC16:DJ16"/>
    <mergeCell ref="AK18:BA18"/>
    <mergeCell ref="AK19:BA19"/>
    <mergeCell ref="DB80:DE82"/>
    <mergeCell ref="A32:AE34"/>
    <mergeCell ref="BU17:CP17"/>
    <mergeCell ref="CQ17:CX17"/>
    <mergeCell ref="AL42:AQ44"/>
    <mergeCell ref="BU13:CP13"/>
    <mergeCell ref="CQ13:CX13"/>
    <mergeCell ref="CQ14:CX14"/>
    <mergeCell ref="CQ15:CX15"/>
    <mergeCell ref="CQ16:CX16"/>
    <mergeCell ref="BJ38:BK40"/>
    <mergeCell ref="BH42:BI44"/>
    <mergeCell ref="BJ42:BK44"/>
    <mergeCell ref="CX21:DJ21"/>
    <mergeCell ref="CX22:DJ22"/>
    <mergeCell ref="CX23:DJ23"/>
    <mergeCell ref="CX24:DJ24"/>
    <mergeCell ref="CQ18:DJ18"/>
    <mergeCell ref="AH17:AJ17"/>
    <mergeCell ref="AK17:BA17"/>
    <mergeCell ref="D17:S17"/>
    <mergeCell ref="D18:S18"/>
    <mergeCell ref="D22:AJ22"/>
    <mergeCell ref="AF18:AG18"/>
    <mergeCell ref="AH18:AJ18"/>
    <mergeCell ref="D19:AJ19"/>
    <mergeCell ref="T18:AE18"/>
    <mergeCell ref="AF17:AG17"/>
    <mergeCell ref="T17:AE17"/>
    <mergeCell ref="CY13:DB13"/>
    <mergeCell ref="BU12:CP12"/>
    <mergeCell ref="CY12:DB12"/>
    <mergeCell ref="CQ12:CX12"/>
    <mergeCell ref="BU16:CP16"/>
    <mergeCell ref="BU15:CP15"/>
    <mergeCell ref="T13:Z13"/>
    <mergeCell ref="T14:AJ14"/>
    <mergeCell ref="T12:BM12"/>
    <mergeCell ref="BU14:CP14"/>
    <mergeCell ref="AK14:BA14"/>
    <mergeCell ref="AK15:BA15"/>
    <mergeCell ref="D6:S6"/>
    <mergeCell ref="D7:S7"/>
    <mergeCell ref="D8:S8"/>
    <mergeCell ref="D11:S11"/>
    <mergeCell ref="D12:S12"/>
    <mergeCell ref="D13:S13"/>
    <mergeCell ref="D14:S14"/>
    <mergeCell ref="D15:S15"/>
    <mergeCell ref="D16:S16"/>
    <mergeCell ref="T7:U7"/>
    <mergeCell ref="V7:W7"/>
    <mergeCell ref="X7:Y7"/>
    <mergeCell ref="T11:AC11"/>
    <mergeCell ref="AD11:AE11"/>
    <mergeCell ref="AF11:AJ11"/>
    <mergeCell ref="AH71:AK73"/>
    <mergeCell ref="AL71:AU73"/>
    <mergeCell ref="AV71:BH73"/>
    <mergeCell ref="M40:AB44"/>
    <mergeCell ref="AC40:AF44"/>
    <mergeCell ref="B71:Y73"/>
    <mergeCell ref="Z71:AG73"/>
    <mergeCell ref="B68:Y70"/>
    <mergeCell ref="Z68:AG70"/>
    <mergeCell ref="AH68:AK70"/>
    <mergeCell ref="AL68:AU70"/>
    <mergeCell ref="AV68:BH70"/>
    <mergeCell ref="T8:BT8"/>
    <mergeCell ref="D26:AJ26"/>
    <mergeCell ref="AK22:BA22"/>
    <mergeCell ref="D23:AJ23"/>
    <mergeCell ref="D24:AJ24"/>
    <mergeCell ref="Z25:AJ25"/>
    <mergeCell ref="U2:W2"/>
    <mergeCell ref="CY17:DB17"/>
    <mergeCell ref="DC17:DJ17"/>
    <mergeCell ref="AK23:BA23"/>
    <mergeCell ref="AK24:BA24"/>
    <mergeCell ref="AK26:BA26"/>
    <mergeCell ref="AA6:AC6"/>
    <mergeCell ref="AD6:AG6"/>
    <mergeCell ref="AH6:AJ6"/>
    <mergeCell ref="AK6:AN6"/>
    <mergeCell ref="AO6:AP6"/>
    <mergeCell ref="T6:Z6"/>
    <mergeCell ref="AK16:BA16"/>
    <mergeCell ref="T15:AE15"/>
    <mergeCell ref="AF15:AG15"/>
    <mergeCell ref="AH15:AJ15"/>
    <mergeCell ref="T16:AE16"/>
    <mergeCell ref="AF16:AG16"/>
    <mergeCell ref="AH16:AJ16"/>
    <mergeCell ref="CQ26:DJ26"/>
    <mergeCell ref="CQ21:CW21"/>
    <mergeCell ref="CQ22:CW22"/>
    <mergeCell ref="CQ23:CW23"/>
    <mergeCell ref="CQ24:CW24"/>
    <mergeCell ref="Z74:AG76"/>
    <mergeCell ref="AH74:AK76"/>
    <mergeCell ref="AL74:AU76"/>
    <mergeCell ref="AV74:BH76"/>
    <mergeCell ref="BI74:BM76"/>
    <mergeCell ref="AH78:AW79"/>
    <mergeCell ref="B78:P79"/>
    <mergeCell ref="O80:P88"/>
    <mergeCell ref="B80:N88"/>
    <mergeCell ref="BL80:BM88"/>
    <mergeCell ref="AX80:BK88"/>
    <mergeCell ref="CO77:DA79"/>
    <mergeCell ref="DB77:DE79"/>
    <mergeCell ref="BP80:CN82"/>
    <mergeCell ref="DK26:DX26"/>
    <mergeCell ref="DK24:DX24"/>
    <mergeCell ref="DK23:DX23"/>
    <mergeCell ref="B65:Y67"/>
    <mergeCell ref="Z65:AG67"/>
    <mergeCell ref="AH65:AK67"/>
    <mergeCell ref="AL65:AU67"/>
    <mergeCell ref="AV65:BH67"/>
    <mergeCell ref="BI65:BM67"/>
    <mergeCell ref="B59:Y61"/>
    <mergeCell ref="Z59:AG61"/>
    <mergeCell ref="AH59:AK61"/>
    <mergeCell ref="AL59:AU61"/>
    <mergeCell ref="AV59:BH61"/>
    <mergeCell ref="BI59:BM61"/>
    <mergeCell ref="B62:Y64"/>
    <mergeCell ref="Z62:AG64"/>
    <mergeCell ref="AH62:AK64"/>
    <mergeCell ref="AL62:AU64"/>
    <mergeCell ref="AV62:BH64"/>
    <mergeCell ref="BI62:BM64"/>
    <mergeCell ref="D25:N25"/>
    <mergeCell ref="O25:Y25"/>
    <mergeCell ref="AK25:BA25"/>
    <mergeCell ref="A101:AE103"/>
    <mergeCell ref="CM101:CR103"/>
    <mergeCell ref="Q96:AC98"/>
    <mergeCell ref="AL80:AU82"/>
    <mergeCell ref="AV80:AW82"/>
    <mergeCell ref="AL83:AU85"/>
    <mergeCell ref="AV83:AW85"/>
    <mergeCell ref="AL86:AU88"/>
    <mergeCell ref="AV86:AW88"/>
    <mergeCell ref="M94:P95"/>
    <mergeCell ref="B93:L95"/>
    <mergeCell ref="AH80:AK82"/>
    <mergeCell ref="AH83:AK85"/>
    <mergeCell ref="AH86:AK88"/>
    <mergeCell ref="U80:AE82"/>
    <mergeCell ref="AF80:AG82"/>
    <mergeCell ref="U83:AE85"/>
    <mergeCell ref="AF83:AG85"/>
    <mergeCell ref="U86:AE88"/>
    <mergeCell ref="AF86:AG88"/>
    <mergeCell ref="M91:P93"/>
    <mergeCell ref="B96:L98"/>
    <mergeCell ref="M96:P98"/>
    <mergeCell ref="CO80:DA82"/>
    <mergeCell ref="CX101:CY103"/>
    <mergeCell ref="CZ101:DB103"/>
    <mergeCell ref="DC101:DD103"/>
    <mergeCell ref="BP107:BU109"/>
    <mergeCell ref="BV107:BW109"/>
    <mergeCell ref="BX107:BY109"/>
    <mergeCell ref="BZ107:CA109"/>
    <mergeCell ref="CB107:CC109"/>
    <mergeCell ref="CD107:CE109"/>
    <mergeCell ref="CF107:CG109"/>
    <mergeCell ref="AR107:AS109"/>
    <mergeCell ref="AT107:AU109"/>
    <mergeCell ref="AV107:AW109"/>
    <mergeCell ref="AX107:AY109"/>
    <mergeCell ref="AZ107:BA109"/>
    <mergeCell ref="BB107:BC109"/>
    <mergeCell ref="BD107:BE109"/>
    <mergeCell ref="CS101:CT103"/>
    <mergeCell ref="CU101:CW103"/>
    <mergeCell ref="AP99:BN102"/>
    <mergeCell ref="BF107:BG109"/>
    <mergeCell ref="BH107:BI109"/>
    <mergeCell ref="BJ107:BK109"/>
    <mergeCell ref="BP111:BS112"/>
    <mergeCell ref="BT111:CB112"/>
    <mergeCell ref="M109:AB113"/>
    <mergeCell ref="AC109:AF113"/>
    <mergeCell ref="BP113:BS115"/>
    <mergeCell ref="BT113:DE115"/>
    <mergeCell ref="BF111:BG113"/>
    <mergeCell ref="BH111:BI113"/>
    <mergeCell ref="BJ111:BK113"/>
    <mergeCell ref="BL111:BM113"/>
    <mergeCell ref="AL115:AQ117"/>
    <mergeCell ref="AR115:AS117"/>
    <mergeCell ref="AT115:AU117"/>
    <mergeCell ref="AV115:AW117"/>
    <mergeCell ref="AZ115:BE117"/>
    <mergeCell ref="BF115:BG117"/>
    <mergeCell ref="BH115:BI117"/>
    <mergeCell ref="BJ115:BK117"/>
    <mergeCell ref="BL115:BM117"/>
    <mergeCell ref="B106:R107"/>
    <mergeCell ref="AL107:AQ109"/>
    <mergeCell ref="B110:K113"/>
    <mergeCell ref="DD124:DE126"/>
    <mergeCell ref="BP116:BS120"/>
    <mergeCell ref="BT116:DE120"/>
    <mergeCell ref="B123:G126"/>
    <mergeCell ref="H123:BM126"/>
    <mergeCell ref="AL111:AQ113"/>
    <mergeCell ref="AR111:AS113"/>
    <mergeCell ref="AT111:AU113"/>
    <mergeCell ref="AV111:AW113"/>
    <mergeCell ref="AX111:AY113"/>
    <mergeCell ref="AZ111:BA113"/>
    <mergeCell ref="BB111:BC113"/>
    <mergeCell ref="BD111:BE113"/>
    <mergeCell ref="BP121:BS123"/>
    <mergeCell ref="BY128:CN130"/>
    <mergeCell ref="CO128:DA130"/>
    <mergeCell ref="DB128:DE130"/>
    <mergeCell ref="DB131:DE133"/>
    <mergeCell ref="BP128:BX130"/>
    <mergeCell ref="BT121:CP123"/>
    <mergeCell ref="CQ121:CT123"/>
    <mergeCell ref="CU121:DE123"/>
    <mergeCell ref="B119:G122"/>
    <mergeCell ref="H119:BM122"/>
    <mergeCell ref="BP124:CC126"/>
    <mergeCell ref="CD124:CE126"/>
    <mergeCell ref="CF124:CG126"/>
    <mergeCell ref="CH124:CI126"/>
    <mergeCell ref="CJ124:CK126"/>
    <mergeCell ref="CL124:CM126"/>
    <mergeCell ref="CN124:CO126"/>
    <mergeCell ref="CP124:CQ126"/>
    <mergeCell ref="CR124:CS126"/>
    <mergeCell ref="CT124:CU126"/>
    <mergeCell ref="CV124:CW126"/>
    <mergeCell ref="CX124:CY126"/>
    <mergeCell ref="CZ124:DA126"/>
    <mergeCell ref="DB124:DC126"/>
    <mergeCell ref="B128:Y130"/>
    <mergeCell ref="Z128:AG130"/>
    <mergeCell ref="AH128:AK130"/>
    <mergeCell ref="AL128:AU130"/>
    <mergeCell ref="AV128:BH130"/>
    <mergeCell ref="BI128:BM130"/>
    <mergeCell ref="B131:Y133"/>
    <mergeCell ref="Z131:AG133"/>
    <mergeCell ref="AH131:AK133"/>
    <mergeCell ref="AL131:AU133"/>
    <mergeCell ref="B137:Y139"/>
    <mergeCell ref="Z137:AG139"/>
    <mergeCell ref="AH137:AK139"/>
    <mergeCell ref="AL137:AU139"/>
    <mergeCell ref="AV137:BH139"/>
    <mergeCell ref="BI137:BM139"/>
    <mergeCell ref="BP131:BX133"/>
    <mergeCell ref="BY131:CN133"/>
    <mergeCell ref="CO131:DA133"/>
    <mergeCell ref="AV131:BH133"/>
    <mergeCell ref="BI131:BM133"/>
    <mergeCell ref="B134:Y136"/>
    <mergeCell ref="Z134:AG136"/>
    <mergeCell ref="AH134:AK136"/>
    <mergeCell ref="AL134:AU136"/>
    <mergeCell ref="AV134:BH136"/>
    <mergeCell ref="BI134:BM136"/>
    <mergeCell ref="DB134:DE136"/>
    <mergeCell ref="B143:Y145"/>
    <mergeCell ref="Z143:AG145"/>
    <mergeCell ref="AH143:AK145"/>
    <mergeCell ref="AL143:AU145"/>
    <mergeCell ref="AV143:BH145"/>
    <mergeCell ref="BI143:BM145"/>
    <mergeCell ref="BP137:BX139"/>
    <mergeCell ref="BY137:CN139"/>
    <mergeCell ref="CO137:DA139"/>
    <mergeCell ref="DB137:DE139"/>
    <mergeCell ref="B140:Y142"/>
    <mergeCell ref="Z140:AG142"/>
    <mergeCell ref="AH140:AK142"/>
    <mergeCell ref="AL140:AU142"/>
    <mergeCell ref="AV140:BH142"/>
    <mergeCell ref="BI140:BM142"/>
    <mergeCell ref="BP134:BX136"/>
    <mergeCell ref="BY134:CN136"/>
    <mergeCell ref="CO134:DA136"/>
    <mergeCell ref="BY140:CN142"/>
    <mergeCell ref="CO140:DA142"/>
    <mergeCell ref="DB140:DE142"/>
    <mergeCell ref="BP143:CN145"/>
    <mergeCell ref="B147:P148"/>
    <mergeCell ref="Q147:AG148"/>
    <mergeCell ref="AH147:AW148"/>
    <mergeCell ref="AX147:BM148"/>
    <mergeCell ref="Q149:T151"/>
    <mergeCell ref="U149:AE151"/>
    <mergeCell ref="AF149:AG151"/>
    <mergeCell ref="AH149:AK151"/>
    <mergeCell ref="AL149:AU151"/>
    <mergeCell ref="AV149:AW151"/>
    <mergeCell ref="Q152:T154"/>
    <mergeCell ref="U152:AE154"/>
    <mergeCell ref="AF152:AG154"/>
    <mergeCell ref="CO143:DA145"/>
    <mergeCell ref="DB143:DE145"/>
    <mergeCell ref="BP140:BX142"/>
    <mergeCell ref="AL155:AU157"/>
    <mergeCell ref="AV155:AW157"/>
    <mergeCell ref="BP156:DE157"/>
    <mergeCell ref="AH152:AK154"/>
    <mergeCell ref="AL152:AU154"/>
    <mergeCell ref="AV152:AW154"/>
    <mergeCell ref="AX149:BK157"/>
    <mergeCell ref="BL149:BM157"/>
    <mergeCell ref="BP152:CN154"/>
    <mergeCell ref="CO152:DA154"/>
    <mergeCell ref="DB152:DE154"/>
    <mergeCell ref="DY12:EE12"/>
    <mergeCell ref="AP168:BN171"/>
    <mergeCell ref="A170:AE172"/>
    <mergeCell ref="CM170:CR172"/>
    <mergeCell ref="CS170:CT172"/>
    <mergeCell ref="CU170:CW172"/>
    <mergeCell ref="CX170:CY172"/>
    <mergeCell ref="CZ170:DB172"/>
    <mergeCell ref="DC170:DD172"/>
    <mergeCell ref="DK22:DX22"/>
    <mergeCell ref="DK21:DX21"/>
    <mergeCell ref="DK18:DX18"/>
    <mergeCell ref="DY17:EE17"/>
    <mergeCell ref="DK17:DX17"/>
    <mergeCell ref="DY16:EE16"/>
    <mergeCell ref="DK16:DX16"/>
    <mergeCell ref="DY15:EE15"/>
    <mergeCell ref="DK15:DX15"/>
    <mergeCell ref="M163:P164"/>
    <mergeCell ref="B165:L167"/>
    <mergeCell ref="M165:P167"/>
    <mergeCell ref="Q165:AC167"/>
    <mergeCell ref="B160:L161"/>
    <mergeCell ref="M160:P162"/>
    <mergeCell ref="BO176:BT178"/>
    <mergeCell ref="BU176:BV178"/>
    <mergeCell ref="BW176:BX178"/>
    <mergeCell ref="BY176:BZ178"/>
    <mergeCell ref="CA176:CB178"/>
    <mergeCell ref="CC176:CD178"/>
    <mergeCell ref="CE176:CF178"/>
    <mergeCell ref="B175:R176"/>
    <mergeCell ref="BO180:BR181"/>
    <mergeCell ref="BS180:CA181"/>
    <mergeCell ref="M178:AB182"/>
    <mergeCell ref="AC178:AF182"/>
    <mergeCell ref="BO182:BR184"/>
    <mergeCell ref="BH180:BI182"/>
    <mergeCell ref="BJ180:BK182"/>
    <mergeCell ref="BL180:BM182"/>
    <mergeCell ref="AL180:AQ182"/>
    <mergeCell ref="AR180:AS182"/>
    <mergeCell ref="AT180:AU182"/>
    <mergeCell ref="AV180:AW182"/>
    <mergeCell ref="AX180:AY182"/>
    <mergeCell ref="AZ180:BA182"/>
    <mergeCell ref="BB180:BC182"/>
    <mergeCell ref="BD180:BE182"/>
    <mergeCell ref="CU193:CV195"/>
    <mergeCell ref="CW193:CX195"/>
    <mergeCell ref="CY193:CZ195"/>
    <mergeCell ref="DA193:DB195"/>
    <mergeCell ref="DC193:DD195"/>
    <mergeCell ref="BS182:DD184"/>
    <mergeCell ref="BO185:BR189"/>
    <mergeCell ref="BS185:DD189"/>
    <mergeCell ref="AL184:AQ186"/>
    <mergeCell ref="AR184:AS186"/>
    <mergeCell ref="AT184:AU186"/>
    <mergeCell ref="AV184:AW186"/>
    <mergeCell ref="AZ184:BE186"/>
    <mergeCell ref="BF184:BG186"/>
    <mergeCell ref="BH184:BI186"/>
    <mergeCell ref="BJ184:BK186"/>
    <mergeCell ref="CC193:CD195"/>
    <mergeCell ref="CE193:CF195"/>
    <mergeCell ref="CG193:CH195"/>
    <mergeCell ref="CI193:CJ195"/>
    <mergeCell ref="CK193:CL195"/>
    <mergeCell ref="CM193:CN195"/>
    <mergeCell ref="CO193:CP195"/>
    <mergeCell ref="CQ193:CR195"/>
    <mergeCell ref="CS193:CT195"/>
    <mergeCell ref="B209:Y211"/>
    <mergeCell ref="Z209:AG211"/>
    <mergeCell ref="AH209:AK211"/>
    <mergeCell ref="AL209:AU211"/>
    <mergeCell ref="AV209:BH211"/>
    <mergeCell ref="BI209:BM211"/>
    <mergeCell ref="B179:K182"/>
    <mergeCell ref="BO203:BW205"/>
    <mergeCell ref="BX203:CM205"/>
    <mergeCell ref="B206:Y208"/>
    <mergeCell ref="Z206:AG208"/>
    <mergeCell ref="AH206:AK208"/>
    <mergeCell ref="AL206:AU208"/>
    <mergeCell ref="AV206:BH208"/>
    <mergeCell ref="BI206:BM208"/>
    <mergeCell ref="BO200:BW202"/>
    <mergeCell ref="BX200:CM202"/>
    <mergeCell ref="B203:Y205"/>
    <mergeCell ref="Z203:AG205"/>
    <mergeCell ref="AH203:AK205"/>
    <mergeCell ref="AL203:AU205"/>
    <mergeCell ref="AV203:BH205"/>
    <mergeCell ref="BI203:BM205"/>
    <mergeCell ref="BO197:BW199"/>
    <mergeCell ref="F229:DD236"/>
    <mergeCell ref="AH221:AK223"/>
    <mergeCell ref="AL221:AU223"/>
    <mergeCell ref="AV221:AW223"/>
    <mergeCell ref="Q224:T226"/>
    <mergeCell ref="U224:AE226"/>
    <mergeCell ref="AF224:AG226"/>
    <mergeCell ref="AH224:AK226"/>
    <mergeCell ref="AL224:AU226"/>
    <mergeCell ref="AV224:AW226"/>
    <mergeCell ref="B227:X228"/>
    <mergeCell ref="Q221:T223"/>
    <mergeCell ref="U221:AE223"/>
    <mergeCell ref="AF221:AG223"/>
    <mergeCell ref="B216:P217"/>
    <mergeCell ref="Q216:AG217"/>
    <mergeCell ref="AH216:AW217"/>
    <mergeCell ref="AX216:BM217"/>
    <mergeCell ref="AL218:AU220"/>
    <mergeCell ref="AV218:AW220"/>
    <mergeCell ref="BO212:CM214"/>
    <mergeCell ref="CN212:CZ214"/>
    <mergeCell ref="DA212:DD214"/>
    <mergeCell ref="Q218:T220"/>
    <mergeCell ref="U218:AE220"/>
    <mergeCell ref="AF218:AG220"/>
    <mergeCell ref="AH218:AK220"/>
    <mergeCell ref="B218:N226"/>
    <mergeCell ref="O218:P226"/>
    <mergeCell ref="AX218:BK226"/>
    <mergeCell ref="BL218:BM226"/>
    <mergeCell ref="BO215:CM217"/>
    <mergeCell ref="CN215:CZ217"/>
    <mergeCell ref="B212:Y214"/>
    <mergeCell ref="Z212:AG214"/>
    <mergeCell ref="AH212:AK214"/>
    <mergeCell ref="AL212:AU214"/>
    <mergeCell ref="AV212:BH214"/>
    <mergeCell ref="Q94:AC95"/>
    <mergeCell ref="Q163:AC164"/>
    <mergeCell ref="B197:Y199"/>
    <mergeCell ref="Z197:AG199"/>
    <mergeCell ref="AH197:AK199"/>
    <mergeCell ref="AL197:AU199"/>
    <mergeCell ref="AV197:BH199"/>
    <mergeCell ref="BI197:BM199"/>
    <mergeCell ref="B200:Y202"/>
    <mergeCell ref="Z200:AG202"/>
    <mergeCell ref="AH200:AK202"/>
    <mergeCell ref="AL200:AU202"/>
    <mergeCell ref="BF180:BG182"/>
    <mergeCell ref="BL184:BM186"/>
    <mergeCell ref="B188:G191"/>
    <mergeCell ref="H188:BM191"/>
    <mergeCell ref="Q160:AC162"/>
    <mergeCell ref="B162:L164"/>
    <mergeCell ref="Q155:T157"/>
    <mergeCell ref="U155:AE157"/>
    <mergeCell ref="AF155:AG157"/>
    <mergeCell ref="AH155:AK157"/>
    <mergeCell ref="B149:N157"/>
    <mergeCell ref="O149:P157"/>
    <mergeCell ref="BO221:CM223"/>
    <mergeCell ref="DA221:DD223"/>
    <mergeCell ref="CN221:CZ223"/>
    <mergeCell ref="BP146:CN148"/>
    <mergeCell ref="CO146:DA148"/>
    <mergeCell ref="DB146:DE148"/>
    <mergeCell ref="BP149:CN151"/>
    <mergeCell ref="CO149:DA151"/>
    <mergeCell ref="DB149:DE151"/>
    <mergeCell ref="BO206:BW208"/>
    <mergeCell ref="BX206:CM208"/>
    <mergeCell ref="CN206:CZ208"/>
    <mergeCell ref="DA206:DD208"/>
    <mergeCell ref="CN203:CZ205"/>
    <mergeCell ref="DA197:DD199"/>
    <mergeCell ref="CN200:CZ202"/>
    <mergeCell ref="DA200:DD202"/>
    <mergeCell ref="BX197:CM199"/>
    <mergeCell ref="CN197:CZ199"/>
    <mergeCell ref="BO190:BR192"/>
    <mergeCell ref="BS190:CO192"/>
    <mergeCell ref="CP190:CS192"/>
    <mergeCell ref="CT190:DD192"/>
    <mergeCell ref="BO193:CB195"/>
    <mergeCell ref="AV200:BH202"/>
    <mergeCell ref="BI200:BM202"/>
    <mergeCell ref="DA209:DD211"/>
    <mergeCell ref="BO209:BW211"/>
    <mergeCell ref="BX209:CM211"/>
    <mergeCell ref="CN209:CZ211"/>
    <mergeCell ref="DA203:DD205"/>
    <mergeCell ref="DA215:DD217"/>
    <mergeCell ref="BO218:CM220"/>
    <mergeCell ref="CN218:CZ220"/>
    <mergeCell ref="DA218:DD220"/>
    <mergeCell ref="BI212:BM214"/>
  </mergeCells>
  <phoneticPr fontId="1"/>
  <conditionalFormatting sqref="D11:BM19 D22:BF26">
    <cfRule type="expression" dxfId="16" priority="124">
      <formula>$EN$8=3</formula>
    </cfRule>
  </conditionalFormatting>
  <conditionalFormatting sqref="D23 AK23">
    <cfRule type="expression" dxfId="15" priority="140">
      <formula>$EN$8=4</formula>
    </cfRule>
  </conditionalFormatting>
  <conditionalFormatting sqref="CQ18:DX18 CQ26:DX26 CQ21:DX24 BU11:EE17">
    <cfRule type="expression" dxfId="14" priority="34">
      <formula>$EN$8&lt;&gt;3</formula>
    </cfRule>
  </conditionalFormatting>
  <conditionalFormatting sqref="AV62:BM64 CM32 CU32 CZ32 BT47 B62">
    <cfRule type="containsBlanks" dxfId="13" priority="32">
      <formula>LEN(TRIM(B32))=0</formula>
    </cfRule>
  </conditionalFormatting>
  <conditionalFormatting sqref="BI65:BM76">
    <cfRule type="expression" dxfId="12" priority="30">
      <formula>AND($AV65&lt;&gt;"",$BI65="")</formula>
    </cfRule>
  </conditionalFormatting>
  <conditionalFormatting sqref="B65:Y76">
    <cfRule type="expression" dxfId="11" priority="26">
      <formula>AND($AV65&lt;&gt;"",$B65="")</formula>
    </cfRule>
  </conditionalFormatting>
  <conditionalFormatting sqref="B68:Y70">
    <cfRule type="expression" dxfId="10" priority="25">
      <formula>AND($AV$68&lt;&gt;"",$B$68="")</formula>
    </cfRule>
  </conditionalFormatting>
  <conditionalFormatting sqref="CM101 CU101 CZ101 BT116">
    <cfRule type="containsBlanks" dxfId="9" priority="23">
      <formula>LEN(TRIM(BT101))=0</formula>
    </cfRule>
  </conditionalFormatting>
  <conditionalFormatting sqref="CM170 CU170 CZ170 BS185">
    <cfRule type="containsBlanks" dxfId="8" priority="18">
      <formula>LEN(TRIM(BS170))=0</formula>
    </cfRule>
  </conditionalFormatting>
  <conditionalFormatting sqref="B131 AV131:BM133">
    <cfRule type="containsBlanks" dxfId="7" priority="10">
      <formula>LEN(TRIM(B131))=0</formula>
    </cfRule>
  </conditionalFormatting>
  <conditionalFormatting sqref="BI134:BM145">
    <cfRule type="expression" dxfId="6" priority="9">
      <formula>AND($AV134&lt;&gt;"",$BI134="")</formula>
    </cfRule>
  </conditionalFormatting>
  <conditionalFormatting sqref="B134:Y145">
    <cfRule type="expression" dxfId="5" priority="8">
      <formula>AND($AV134&lt;&gt;"",$B134="")</formula>
    </cfRule>
  </conditionalFormatting>
  <conditionalFormatting sqref="B137:Y139">
    <cfRule type="expression" dxfId="4" priority="7">
      <formula>AND($AV$68&lt;&gt;"",$B$68="")</formula>
    </cfRule>
  </conditionalFormatting>
  <conditionalFormatting sqref="B200 AV200:BM202">
    <cfRule type="containsBlanks" dxfId="3" priority="6">
      <formula>LEN(TRIM(B200))=0</formula>
    </cfRule>
  </conditionalFormatting>
  <conditionalFormatting sqref="BI203:BM214">
    <cfRule type="expression" dxfId="2" priority="5">
      <formula>AND($AV203&lt;&gt;"",$BI203="")</formula>
    </cfRule>
  </conditionalFormatting>
  <conditionalFormatting sqref="B203:Y214">
    <cfRule type="expression" dxfId="1" priority="4">
      <formula>AND($AV203&lt;&gt;"",$B203="")</formula>
    </cfRule>
  </conditionalFormatting>
  <conditionalFormatting sqref="B206:Y208">
    <cfRule type="expression" dxfId="0" priority="3">
      <formula>AND($AV$68&lt;&gt;"",$B$68="")</formula>
    </cfRule>
  </conditionalFormatting>
  <dataValidations count="13">
    <dataValidation imeMode="hiragana" allowBlank="1" showInputMessage="1" showErrorMessage="1" sqref="T12 BU13:BU17 BV14:CB17 CF11"/>
    <dataValidation imeMode="halfAlpha" allowBlank="1" showInputMessage="1" showErrorMessage="1" sqref="AK25 AK16:AK18 AK6 AK22:BA22 AK23 DC13:DX17 CQ13:CX17 DK22:DX23"/>
    <dataValidation type="whole" imeMode="halfAlpha" allowBlank="1" showInputMessage="1" showErrorMessage="1" sqref="AD6">
      <formula1>1</formula1>
      <formula2>12</formula2>
    </dataValidation>
    <dataValidation type="whole" imeMode="halfAlpha" allowBlank="1" showInputMessage="1" showErrorMessage="1" error="１０桁の数字を入力して下さい。" prompt="10桁" sqref="T15:AE15">
      <formula1>2016000000</formula1>
      <formula2>2100000000</formula2>
    </dataValidation>
    <dataValidation type="textLength" imeMode="halfAlpha" operator="equal" allowBlank="1" showInputMessage="1" showErrorMessage="1" error="２桁の数字を入力して下さい。" prompt="2桁" sqref="AH15:AJ15">
      <formula1>2</formula1>
    </dataValidation>
    <dataValidation type="whole" imeMode="halfAlpha" allowBlank="1" showInputMessage="1" showErrorMessage="1" error="７桁の数字を入力して下さい。" prompt="7桁" sqref="T11:AC11">
      <formula1>1000000</formula1>
      <formula2>9999999</formula2>
    </dataValidation>
    <dataValidation type="textLength" imeMode="halfAlpha" operator="equal" allowBlank="1" showInputMessage="1" showErrorMessage="1" error="３桁の数字を入力して下さい。" prompt="3桁" sqref="AF11:AJ11">
      <formula1>3</formula1>
    </dataValidation>
    <dataValidation type="whole" imeMode="halfAlpha" allowBlank="1" showInputMessage="1" showErrorMessage="1" error="４桁の数字を入力して下さい。" sqref="T13:Z13">
      <formula1>1000</formula1>
      <formula2>9999</formula2>
    </dataValidation>
    <dataValidation type="whole" imeMode="halfAlpha" allowBlank="1" showInputMessage="1" showErrorMessage="1" error="１０桁の数字を入力して下さい。" sqref="T16:AE18">
      <formula1>2016000000</formula1>
      <formula2>2100000000</formula2>
    </dataValidation>
    <dataValidation type="textLength" imeMode="halfAlpha" operator="equal" allowBlank="1" showInputMessage="1" showErrorMessage="1" error="２桁の数字を入力して下さい。" sqref="AH16:AJ18">
      <formula1>2</formula1>
    </dataValidation>
    <dataValidation type="whole" imeMode="halfAlpha" operator="greaterThanOrEqual" allowBlank="1" showInputMessage="1" showErrorMessage="1" error="西暦４桁で入力して下さい。" sqref="T6:Z6">
      <formula1>2018</formula1>
    </dataValidation>
    <dataValidation type="whole" imeMode="halfAlpha" allowBlank="1" showInputMessage="1" showErrorMessage="1" sqref="T7:Y7">
      <formula1>0</formula1>
      <formula2>9</formula2>
    </dataValidation>
    <dataValidation type="list" imeMode="halfAlpha" allowBlank="1" showInputMessage="1" showErrorMessage="1" sqref="DY13:EE17">
      <formula1>"10%,8%,非課税"</formula1>
    </dataValidation>
  </dataValidations>
  <printOptions horizontalCentered="1" verticalCentered="1"/>
  <pageMargins left="0.47244094488188981" right="0.47244094488188981" top="0.78740157480314965" bottom="0.59055118110236227" header="0.59055118110236227" footer="0.47244094488188981"/>
  <pageSetup paperSize="9" fitToHeight="3" orientation="landscape" r:id="rId1"/>
  <headerFooter>
    <oddHeader>&amp;R&amp;7&lt; Ver.2.1 &gt;</oddHeader>
  </headerFooter>
  <ignoredErrors>
    <ignoredError sqref="DK13:DK14 DK15:DK17 DK22:DK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19</xdr:col>
                    <xdr:colOff>66675</xdr:colOff>
                    <xdr:row>6</xdr:row>
                    <xdr:rowOff>219075</xdr:rowOff>
                  </from>
                  <to>
                    <xdr:col>33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209550</xdr:rowOff>
                  </from>
                  <to>
                    <xdr:col>50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Group Box 7">
              <controlPr defaultSize="0" autoFill="0" autoPict="0">
                <anchor moveWithCells="1">
                  <from>
                    <xdr:col>17</xdr:col>
                    <xdr:colOff>66675</xdr:colOff>
                    <xdr:row>6</xdr:row>
                    <xdr:rowOff>161925</xdr:rowOff>
                  </from>
                  <to>
                    <xdr:col>74</xdr:col>
                    <xdr:colOff>47625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Group Box 8">
              <controlPr defaultSize="0" autoFill="0" autoPict="0">
                <anchor moveWithCells="1">
                  <from>
                    <xdr:col>76</xdr:col>
                    <xdr:colOff>19050</xdr:colOff>
                    <xdr:row>20</xdr:row>
                    <xdr:rowOff>123825</xdr:rowOff>
                  </from>
                  <to>
                    <xdr:col>135</xdr:col>
                    <xdr:colOff>9525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Option Button 9">
              <controlPr defaultSize="0" autoFill="0" autoLine="0" autoPict="0">
                <anchor moveWithCells="1">
                  <from>
                    <xdr:col>58</xdr:col>
                    <xdr:colOff>38100</xdr:colOff>
                    <xdr:row>7</xdr:row>
                    <xdr:rowOff>0</xdr:rowOff>
                  </from>
                  <to>
                    <xdr:col>71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9" name="Option Button 47">
              <controlPr defaultSize="0" autoFill="0" autoLine="0" autoPict="0">
                <anchor moveWithCells="1">
                  <from>
                    <xdr:col>49</xdr:col>
                    <xdr:colOff>0</xdr:colOff>
                    <xdr:row>7</xdr:row>
                    <xdr:rowOff>0</xdr:rowOff>
                  </from>
                  <to>
                    <xdr:col>57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39"/>
  <sheetViews>
    <sheetView workbookViewId="0">
      <selection activeCell="D1" sqref="D1"/>
    </sheetView>
  </sheetViews>
  <sheetFormatPr defaultRowHeight="13.5"/>
  <cols>
    <col min="1" max="1" width="13.625" style="12" customWidth="1"/>
    <col min="2" max="2" width="14.125" style="12" customWidth="1"/>
  </cols>
  <sheetData>
    <row r="1" spans="1:2">
      <c r="A1" s="11" t="s">
        <v>55</v>
      </c>
      <c r="B1" s="11" t="s">
        <v>56</v>
      </c>
    </row>
    <row r="2" spans="1:2">
      <c r="A2" s="12">
        <v>150106</v>
      </c>
      <c r="B2" s="12" t="s">
        <v>60</v>
      </c>
    </row>
    <row r="3" spans="1:2">
      <c r="A3" s="12">
        <v>150108</v>
      </c>
      <c r="B3" s="12" t="s">
        <v>60</v>
      </c>
    </row>
    <row r="4" spans="1:2">
      <c r="A4" s="12">
        <v>150109</v>
      </c>
      <c r="B4" s="12" t="s">
        <v>60</v>
      </c>
    </row>
    <row r="5" spans="1:2">
      <c r="A5" s="12">
        <v>150114</v>
      </c>
      <c r="B5" s="12" t="s">
        <v>60</v>
      </c>
    </row>
    <row r="6" spans="1:2">
      <c r="A6" s="12">
        <v>150117</v>
      </c>
      <c r="B6" s="12" t="s">
        <v>60</v>
      </c>
    </row>
    <row r="7" spans="1:2">
      <c r="A7" s="12">
        <v>150119</v>
      </c>
      <c r="B7" s="12" t="s">
        <v>60</v>
      </c>
    </row>
    <row r="8" spans="1:2">
      <c r="A8" s="12">
        <v>150120</v>
      </c>
      <c r="B8" s="12" t="s">
        <v>60</v>
      </c>
    </row>
    <row r="9" spans="1:2">
      <c r="A9" s="12">
        <v>150123</v>
      </c>
      <c r="B9" s="12" t="s">
        <v>60</v>
      </c>
    </row>
    <row r="10" spans="1:2">
      <c r="A10" s="12">
        <v>150124</v>
      </c>
      <c r="B10" s="12" t="s">
        <v>60</v>
      </c>
    </row>
    <row r="11" spans="1:2">
      <c r="A11" s="12">
        <v>150125</v>
      </c>
      <c r="B11" s="12" t="s">
        <v>60</v>
      </c>
    </row>
    <row r="12" spans="1:2">
      <c r="A12" s="12">
        <v>150126</v>
      </c>
      <c r="B12" s="12" t="s">
        <v>60</v>
      </c>
    </row>
    <row r="13" spans="1:2">
      <c r="A13" s="12">
        <v>150127</v>
      </c>
      <c r="B13" s="12" t="s">
        <v>60</v>
      </c>
    </row>
    <row r="14" spans="1:2">
      <c r="A14" s="12">
        <v>150134</v>
      </c>
      <c r="B14" s="12" t="s">
        <v>60</v>
      </c>
    </row>
    <row r="15" spans="1:2">
      <c r="A15" s="12">
        <v>150135</v>
      </c>
      <c r="B15" s="12" t="s">
        <v>60</v>
      </c>
    </row>
    <row r="16" spans="1:2">
      <c r="A16" s="12">
        <v>150136</v>
      </c>
      <c r="B16" s="12" t="s">
        <v>60</v>
      </c>
    </row>
    <row r="17" spans="1:2">
      <c r="A17" s="12">
        <v>150137</v>
      </c>
      <c r="B17" s="12" t="s">
        <v>60</v>
      </c>
    </row>
    <row r="18" spans="1:2">
      <c r="A18" s="12">
        <v>150138</v>
      </c>
      <c r="B18" s="12" t="s">
        <v>60</v>
      </c>
    </row>
    <row r="19" spans="1:2">
      <c r="A19" s="12">
        <v>150139</v>
      </c>
      <c r="B19" s="12" t="s">
        <v>60</v>
      </c>
    </row>
    <row r="20" spans="1:2">
      <c r="A20" s="12">
        <v>150140</v>
      </c>
      <c r="B20" s="12" t="s">
        <v>60</v>
      </c>
    </row>
    <row r="21" spans="1:2">
      <c r="A21" s="12">
        <v>150141</v>
      </c>
      <c r="B21" s="12" t="s">
        <v>60</v>
      </c>
    </row>
    <row r="22" spans="1:2">
      <c r="A22" s="12">
        <v>150142</v>
      </c>
      <c r="B22" s="12" t="s">
        <v>60</v>
      </c>
    </row>
    <row r="23" spans="1:2">
      <c r="A23" s="12">
        <v>150143</v>
      </c>
      <c r="B23" s="12" t="s">
        <v>60</v>
      </c>
    </row>
    <row r="24" spans="1:2">
      <c r="A24" s="12">
        <v>150144</v>
      </c>
      <c r="B24" s="12" t="s">
        <v>60</v>
      </c>
    </row>
    <row r="25" spans="1:2">
      <c r="A25" s="12">
        <v>150146</v>
      </c>
      <c r="B25" s="12" t="s">
        <v>60</v>
      </c>
    </row>
    <row r="26" spans="1:2">
      <c r="A26" s="12">
        <v>150147</v>
      </c>
      <c r="B26" s="12" t="s">
        <v>60</v>
      </c>
    </row>
    <row r="27" spans="1:2">
      <c r="A27" s="12">
        <v>150148</v>
      </c>
      <c r="B27" s="12" t="s">
        <v>60</v>
      </c>
    </row>
    <row r="28" spans="1:2">
      <c r="A28" s="12">
        <v>150149</v>
      </c>
      <c r="B28" s="12" t="s">
        <v>60</v>
      </c>
    </row>
    <row r="29" spans="1:2">
      <c r="A29" s="12">
        <v>150150</v>
      </c>
      <c r="B29" s="12" t="s">
        <v>61</v>
      </c>
    </row>
    <row r="30" spans="1:2">
      <c r="A30" s="12">
        <v>150151</v>
      </c>
      <c r="B30" s="12" t="s">
        <v>60</v>
      </c>
    </row>
    <row r="31" spans="1:2">
      <c r="A31" s="12">
        <v>150152</v>
      </c>
      <c r="B31" s="12" t="s">
        <v>60</v>
      </c>
    </row>
    <row r="32" spans="1:2">
      <c r="A32" s="12">
        <v>150153</v>
      </c>
      <c r="B32" s="12" t="s">
        <v>60</v>
      </c>
    </row>
    <row r="33" spans="1:2">
      <c r="A33" s="12">
        <v>150154</v>
      </c>
      <c r="B33" s="12" t="s">
        <v>60</v>
      </c>
    </row>
    <row r="34" spans="1:2">
      <c r="A34" s="12">
        <v>150202</v>
      </c>
      <c r="B34" s="12" t="s">
        <v>60</v>
      </c>
    </row>
    <row r="35" spans="1:2">
      <c r="A35" s="12">
        <v>150211</v>
      </c>
      <c r="B35" s="12" t="s">
        <v>60</v>
      </c>
    </row>
    <row r="36" spans="1:2">
      <c r="A36" s="12">
        <v>150212</v>
      </c>
      <c r="B36" s="12" t="s">
        <v>60</v>
      </c>
    </row>
    <row r="37" spans="1:2">
      <c r="A37" s="12">
        <v>150213</v>
      </c>
      <c r="B37" s="12" t="s">
        <v>60</v>
      </c>
    </row>
    <row r="38" spans="1:2">
      <c r="A38" s="12">
        <v>150216</v>
      </c>
      <c r="B38" s="12" t="s">
        <v>60</v>
      </c>
    </row>
    <row r="39" spans="1:2">
      <c r="A39" s="12">
        <v>150217</v>
      </c>
      <c r="B39" s="12" t="s">
        <v>60</v>
      </c>
    </row>
    <row r="40" spans="1:2">
      <c r="A40" s="12">
        <v>150218</v>
      </c>
      <c r="B40" s="12" t="s">
        <v>60</v>
      </c>
    </row>
    <row r="41" spans="1:2">
      <c r="A41" s="12">
        <v>150220</v>
      </c>
      <c r="B41" s="12" t="s">
        <v>60</v>
      </c>
    </row>
    <row r="42" spans="1:2">
      <c r="A42" s="12">
        <v>150221</v>
      </c>
      <c r="B42" s="12" t="s">
        <v>60</v>
      </c>
    </row>
    <row r="43" spans="1:2">
      <c r="A43" s="12">
        <v>150222</v>
      </c>
      <c r="B43" s="12" t="s">
        <v>60</v>
      </c>
    </row>
    <row r="44" spans="1:2">
      <c r="A44" s="12">
        <v>150223</v>
      </c>
      <c r="B44" s="12" t="s">
        <v>60</v>
      </c>
    </row>
    <row r="45" spans="1:2">
      <c r="A45" s="12">
        <v>150225</v>
      </c>
      <c r="B45" s="12" t="s">
        <v>60</v>
      </c>
    </row>
    <row r="46" spans="1:2">
      <c r="A46" s="12">
        <v>150226</v>
      </c>
      <c r="B46" s="12" t="s">
        <v>60</v>
      </c>
    </row>
    <row r="47" spans="1:2">
      <c r="A47" s="12">
        <v>150227</v>
      </c>
      <c r="B47" s="12" t="s">
        <v>60</v>
      </c>
    </row>
    <row r="48" spans="1:2">
      <c r="A48" s="12">
        <v>150228</v>
      </c>
      <c r="B48" s="12" t="s">
        <v>60</v>
      </c>
    </row>
    <row r="49" spans="1:2">
      <c r="A49" s="12">
        <v>150229</v>
      </c>
      <c r="B49" s="12" t="s">
        <v>60</v>
      </c>
    </row>
    <row r="50" spans="1:2">
      <c r="A50" s="12">
        <v>150302</v>
      </c>
      <c r="B50" s="12" t="s">
        <v>61</v>
      </c>
    </row>
    <row r="51" spans="1:2">
      <c r="A51" s="12">
        <v>150303</v>
      </c>
      <c r="B51" s="12" t="s">
        <v>60</v>
      </c>
    </row>
    <row r="52" spans="1:2">
      <c r="A52" s="12">
        <v>150304</v>
      </c>
      <c r="B52" s="12" t="s">
        <v>60</v>
      </c>
    </row>
    <row r="53" spans="1:2">
      <c r="A53" s="12">
        <v>150306</v>
      </c>
      <c r="B53" s="12" t="s">
        <v>60</v>
      </c>
    </row>
    <row r="54" spans="1:2">
      <c r="A54" s="12">
        <v>150308</v>
      </c>
      <c r="B54" s="12" t="s">
        <v>60</v>
      </c>
    </row>
    <row r="55" spans="1:2">
      <c r="A55" s="12">
        <v>150309</v>
      </c>
      <c r="B55" s="12" t="s">
        <v>60</v>
      </c>
    </row>
    <row r="56" spans="1:2">
      <c r="A56" s="12">
        <v>150310</v>
      </c>
      <c r="B56" s="12" t="s">
        <v>60</v>
      </c>
    </row>
    <row r="57" spans="1:2">
      <c r="A57" s="12">
        <v>150311</v>
      </c>
      <c r="B57" s="12" t="s">
        <v>60</v>
      </c>
    </row>
    <row r="58" spans="1:2">
      <c r="A58" s="12">
        <v>150312</v>
      </c>
      <c r="B58" s="12" t="s">
        <v>60</v>
      </c>
    </row>
    <row r="59" spans="1:2">
      <c r="A59" s="12">
        <v>150313</v>
      </c>
      <c r="B59" s="12" t="s">
        <v>60</v>
      </c>
    </row>
    <row r="60" spans="1:2">
      <c r="A60" s="12">
        <v>150314</v>
      </c>
      <c r="B60" s="12" t="s">
        <v>60</v>
      </c>
    </row>
    <row r="61" spans="1:2">
      <c r="A61" s="12">
        <v>150315</v>
      </c>
      <c r="B61" s="12" t="s">
        <v>60</v>
      </c>
    </row>
    <row r="62" spans="1:2">
      <c r="A62" s="12">
        <v>150316</v>
      </c>
      <c r="B62" s="12" t="s">
        <v>60</v>
      </c>
    </row>
    <row r="63" spans="1:2">
      <c r="A63" s="12">
        <v>150402</v>
      </c>
      <c r="B63" s="12" t="s">
        <v>60</v>
      </c>
    </row>
    <row r="64" spans="1:2">
      <c r="A64" s="12">
        <v>150403</v>
      </c>
      <c r="B64" s="12" t="s">
        <v>60</v>
      </c>
    </row>
    <row r="65" spans="1:2">
      <c r="A65" s="12">
        <v>150405</v>
      </c>
      <c r="B65" s="12" t="s">
        <v>60</v>
      </c>
    </row>
    <row r="66" spans="1:2">
      <c r="A66" s="12">
        <v>150406</v>
      </c>
      <c r="B66" s="12" t="s">
        <v>61</v>
      </c>
    </row>
    <row r="67" spans="1:2">
      <c r="A67" s="12">
        <v>150411</v>
      </c>
      <c r="B67" s="12" t="s">
        <v>60</v>
      </c>
    </row>
    <row r="68" spans="1:2">
      <c r="A68" s="12">
        <v>150415</v>
      </c>
      <c r="B68" s="12" t="s">
        <v>60</v>
      </c>
    </row>
    <row r="69" spans="1:2">
      <c r="A69" s="12">
        <v>150417</v>
      </c>
      <c r="B69" s="12" t="s">
        <v>60</v>
      </c>
    </row>
    <row r="70" spans="1:2">
      <c r="A70" s="12">
        <v>150419</v>
      </c>
      <c r="B70" s="12" t="s">
        <v>61</v>
      </c>
    </row>
    <row r="71" spans="1:2">
      <c r="A71" s="12">
        <v>150423</v>
      </c>
      <c r="B71" s="12" t="s">
        <v>61</v>
      </c>
    </row>
    <row r="72" spans="1:2">
      <c r="A72" s="12">
        <v>150424</v>
      </c>
      <c r="B72" s="12" t="s">
        <v>61</v>
      </c>
    </row>
    <row r="73" spans="1:2">
      <c r="A73" s="12">
        <v>150425</v>
      </c>
      <c r="B73" s="12" t="s">
        <v>60</v>
      </c>
    </row>
    <row r="74" spans="1:2">
      <c r="A74" s="12">
        <v>150426</v>
      </c>
      <c r="B74" s="12" t="s">
        <v>60</v>
      </c>
    </row>
    <row r="75" spans="1:2">
      <c r="A75" s="12">
        <v>150427</v>
      </c>
      <c r="B75" s="12" t="s">
        <v>60</v>
      </c>
    </row>
    <row r="76" spans="1:2">
      <c r="A76" s="12">
        <v>150428</v>
      </c>
      <c r="B76" s="12" t="s">
        <v>60</v>
      </c>
    </row>
    <row r="77" spans="1:2">
      <c r="A77" s="12">
        <v>150430</v>
      </c>
      <c r="B77" s="12" t="s">
        <v>60</v>
      </c>
    </row>
    <row r="78" spans="1:2">
      <c r="A78" s="12">
        <v>150431</v>
      </c>
      <c r="B78" s="12" t="s">
        <v>60</v>
      </c>
    </row>
    <row r="79" spans="1:2">
      <c r="A79" s="12">
        <v>150432</v>
      </c>
      <c r="B79" s="12" t="s">
        <v>60</v>
      </c>
    </row>
    <row r="80" spans="1:2">
      <c r="A80" s="12">
        <v>150433</v>
      </c>
      <c r="B80" s="12" t="s">
        <v>61</v>
      </c>
    </row>
    <row r="81" spans="1:2">
      <c r="A81" s="12">
        <v>150434</v>
      </c>
      <c r="B81" s="12" t="s">
        <v>60</v>
      </c>
    </row>
    <row r="82" spans="1:2">
      <c r="A82" s="12">
        <v>150435</v>
      </c>
      <c r="B82" s="12" t="s">
        <v>60</v>
      </c>
    </row>
    <row r="83" spans="1:2">
      <c r="A83" s="12">
        <v>150503</v>
      </c>
      <c r="B83" s="12" t="s">
        <v>60</v>
      </c>
    </row>
    <row r="84" spans="1:2">
      <c r="A84" s="12">
        <v>150505</v>
      </c>
      <c r="B84" s="12" t="s">
        <v>61</v>
      </c>
    </row>
    <row r="85" spans="1:2">
      <c r="A85" s="12">
        <v>150510</v>
      </c>
      <c r="B85" s="12" t="s">
        <v>61</v>
      </c>
    </row>
    <row r="86" spans="1:2">
      <c r="A86" s="12">
        <v>150519</v>
      </c>
      <c r="B86" s="12" t="s">
        <v>61</v>
      </c>
    </row>
    <row r="87" spans="1:2">
      <c r="A87" s="12">
        <v>150520</v>
      </c>
      <c r="B87" s="12" t="s">
        <v>60</v>
      </c>
    </row>
    <row r="88" spans="1:2">
      <c r="A88" s="12">
        <v>150522</v>
      </c>
      <c r="B88" s="12" t="s">
        <v>61</v>
      </c>
    </row>
    <row r="89" spans="1:2">
      <c r="A89" s="12">
        <v>150524</v>
      </c>
      <c r="B89" s="12" t="s">
        <v>60</v>
      </c>
    </row>
    <row r="90" spans="1:2">
      <c r="A90" s="12">
        <v>150525</v>
      </c>
      <c r="B90" s="12" t="s">
        <v>60</v>
      </c>
    </row>
    <row r="91" spans="1:2">
      <c r="A91" s="12">
        <v>150526</v>
      </c>
      <c r="B91" s="12" t="s">
        <v>60</v>
      </c>
    </row>
    <row r="92" spans="1:2">
      <c r="A92" s="12">
        <v>150527</v>
      </c>
      <c r="B92" s="12" t="s">
        <v>61</v>
      </c>
    </row>
    <row r="93" spans="1:2">
      <c r="A93" s="12">
        <v>150528</v>
      </c>
      <c r="B93" s="12" t="s">
        <v>60</v>
      </c>
    </row>
    <row r="94" spans="1:2">
      <c r="A94" s="12">
        <v>150529</v>
      </c>
      <c r="B94" s="12" t="s">
        <v>60</v>
      </c>
    </row>
    <row r="95" spans="1:2">
      <c r="A95" s="12">
        <v>150530</v>
      </c>
      <c r="B95" s="12" t="s">
        <v>60</v>
      </c>
    </row>
    <row r="96" spans="1:2">
      <c r="A96" s="12">
        <v>150531</v>
      </c>
      <c r="B96" s="12" t="s">
        <v>60</v>
      </c>
    </row>
    <row r="97" spans="1:2">
      <c r="A97" s="12">
        <v>150532</v>
      </c>
      <c r="B97" s="12" t="s">
        <v>60</v>
      </c>
    </row>
    <row r="98" spans="1:2">
      <c r="A98" s="12">
        <v>150533</v>
      </c>
      <c r="B98" s="12" t="s">
        <v>60</v>
      </c>
    </row>
    <row r="99" spans="1:2">
      <c r="A99" s="12">
        <v>150534</v>
      </c>
      <c r="B99" s="12" t="s">
        <v>60</v>
      </c>
    </row>
    <row r="100" spans="1:2">
      <c r="A100" s="12">
        <v>150535</v>
      </c>
      <c r="B100" s="12" t="s">
        <v>60</v>
      </c>
    </row>
    <row r="101" spans="1:2">
      <c r="A101" s="12">
        <v>150536</v>
      </c>
      <c r="B101" s="12" t="s">
        <v>60</v>
      </c>
    </row>
    <row r="102" spans="1:2">
      <c r="A102" s="12">
        <v>150537</v>
      </c>
      <c r="B102" s="12" t="s">
        <v>60</v>
      </c>
    </row>
    <row r="103" spans="1:2">
      <c r="A103" s="12">
        <v>150538</v>
      </c>
      <c r="B103" s="12" t="s">
        <v>60</v>
      </c>
    </row>
    <row r="104" spans="1:2">
      <c r="A104" s="12">
        <v>150539</v>
      </c>
      <c r="B104" s="12" t="s">
        <v>60</v>
      </c>
    </row>
    <row r="105" spans="1:2">
      <c r="A105" s="12">
        <v>150540</v>
      </c>
      <c r="B105" s="12" t="s">
        <v>60</v>
      </c>
    </row>
    <row r="106" spans="1:2">
      <c r="A106" s="12">
        <v>150541</v>
      </c>
      <c r="B106" s="12" t="s">
        <v>60</v>
      </c>
    </row>
    <row r="107" spans="1:2">
      <c r="A107" s="12">
        <v>150542</v>
      </c>
      <c r="B107" s="12" t="s">
        <v>60</v>
      </c>
    </row>
    <row r="108" spans="1:2">
      <c r="A108" s="12">
        <v>150543</v>
      </c>
      <c r="B108" s="12" t="s">
        <v>60</v>
      </c>
    </row>
    <row r="109" spans="1:2">
      <c r="A109" s="12">
        <v>150544</v>
      </c>
      <c r="B109" s="12" t="s">
        <v>60</v>
      </c>
    </row>
    <row r="110" spans="1:2">
      <c r="A110" s="12">
        <v>150545</v>
      </c>
      <c r="B110" s="12" t="s">
        <v>60</v>
      </c>
    </row>
    <row r="111" spans="1:2">
      <c r="A111" s="12">
        <v>150546</v>
      </c>
      <c r="B111" s="12" t="s">
        <v>60</v>
      </c>
    </row>
    <row r="112" spans="1:2">
      <c r="A112" s="12">
        <v>150547</v>
      </c>
      <c r="B112" s="12" t="s">
        <v>60</v>
      </c>
    </row>
    <row r="113" spans="1:2">
      <c r="A113" s="12">
        <v>150548</v>
      </c>
      <c r="B113" s="12" t="s">
        <v>60</v>
      </c>
    </row>
    <row r="114" spans="1:2">
      <c r="A114" s="12">
        <v>150549</v>
      </c>
      <c r="B114" s="12" t="s">
        <v>60</v>
      </c>
    </row>
    <row r="115" spans="1:2">
      <c r="A115" s="12">
        <v>150550</v>
      </c>
      <c r="B115" s="12" t="s">
        <v>60</v>
      </c>
    </row>
    <row r="116" spans="1:2">
      <c r="A116" s="12">
        <v>150551</v>
      </c>
      <c r="B116" s="12" t="s">
        <v>60</v>
      </c>
    </row>
    <row r="117" spans="1:2">
      <c r="A117" s="12">
        <v>150552</v>
      </c>
      <c r="B117" s="12" t="s">
        <v>60</v>
      </c>
    </row>
    <row r="118" spans="1:2">
      <c r="A118" s="12">
        <v>150553</v>
      </c>
      <c r="B118" s="12" t="s">
        <v>60</v>
      </c>
    </row>
    <row r="119" spans="1:2">
      <c r="A119" s="12">
        <v>150554</v>
      </c>
      <c r="B119" s="12" t="s">
        <v>60</v>
      </c>
    </row>
    <row r="120" spans="1:2">
      <c r="A120" s="12">
        <v>150555</v>
      </c>
      <c r="B120" s="12" t="s">
        <v>60</v>
      </c>
    </row>
    <row r="121" spans="1:2">
      <c r="A121" s="12">
        <v>150556</v>
      </c>
      <c r="B121" s="12" t="s">
        <v>60</v>
      </c>
    </row>
    <row r="122" spans="1:2">
      <c r="A122" s="12">
        <v>150557</v>
      </c>
      <c r="B122" s="12" t="s">
        <v>60</v>
      </c>
    </row>
    <row r="123" spans="1:2">
      <c r="A123" s="12">
        <v>151002</v>
      </c>
      <c r="B123" s="12" t="s">
        <v>61</v>
      </c>
    </row>
    <row r="124" spans="1:2">
      <c r="A124" s="12">
        <v>151003</v>
      </c>
      <c r="B124" s="12" t="s">
        <v>61</v>
      </c>
    </row>
    <row r="125" spans="1:2">
      <c r="A125" s="12">
        <v>151005</v>
      </c>
      <c r="B125" s="12" t="s">
        <v>61</v>
      </c>
    </row>
    <row r="126" spans="1:2">
      <c r="A126" s="12">
        <v>151101</v>
      </c>
      <c r="B126" s="12" t="s">
        <v>61</v>
      </c>
    </row>
    <row r="127" spans="1:2">
      <c r="A127" s="12">
        <v>151103</v>
      </c>
      <c r="B127" s="12" t="s">
        <v>61</v>
      </c>
    </row>
    <row r="128" spans="1:2">
      <c r="A128" s="12">
        <v>151104</v>
      </c>
      <c r="B128" s="12" t="s">
        <v>61</v>
      </c>
    </row>
    <row r="129" spans="1:2">
      <c r="A129" s="12">
        <v>151105</v>
      </c>
      <c r="B129" s="12" t="s">
        <v>61</v>
      </c>
    </row>
    <row r="130" spans="1:2">
      <c r="A130" s="12">
        <v>151116</v>
      </c>
      <c r="B130" s="12" t="s">
        <v>61</v>
      </c>
    </row>
    <row r="131" spans="1:2">
      <c r="A131" s="12">
        <v>151120</v>
      </c>
      <c r="B131" s="12" t="s">
        <v>61</v>
      </c>
    </row>
    <row r="132" spans="1:2">
      <c r="A132" s="12">
        <v>151121</v>
      </c>
      <c r="B132" s="12" t="s">
        <v>61</v>
      </c>
    </row>
    <row r="133" spans="1:2">
      <c r="A133" s="12">
        <v>151124</v>
      </c>
      <c r="B133" s="12" t="s">
        <v>61</v>
      </c>
    </row>
    <row r="134" spans="1:2">
      <c r="A134" s="12">
        <v>151125</v>
      </c>
      <c r="B134" s="12" t="s">
        <v>61</v>
      </c>
    </row>
    <row r="135" spans="1:2">
      <c r="A135" s="12">
        <v>151201</v>
      </c>
      <c r="B135" s="12" t="s">
        <v>61</v>
      </c>
    </row>
    <row r="136" spans="1:2">
      <c r="A136" s="12">
        <v>151202</v>
      </c>
      <c r="B136" s="12" t="s">
        <v>61</v>
      </c>
    </row>
    <row r="137" spans="1:2">
      <c r="A137" s="12">
        <v>151203</v>
      </c>
      <c r="B137" s="12" t="s">
        <v>61</v>
      </c>
    </row>
    <row r="138" spans="1:2">
      <c r="A138" s="12">
        <v>151204</v>
      </c>
      <c r="B138" s="12" t="s">
        <v>61</v>
      </c>
    </row>
    <row r="139" spans="1:2">
      <c r="A139" s="12">
        <v>151205</v>
      </c>
      <c r="B139" s="12" t="s">
        <v>61</v>
      </c>
    </row>
    <row r="140" spans="1:2">
      <c r="A140" s="12">
        <v>151207</v>
      </c>
      <c r="B140" s="12" t="s">
        <v>61</v>
      </c>
    </row>
    <row r="141" spans="1:2">
      <c r="A141" s="12">
        <v>151208</v>
      </c>
      <c r="B141" s="12" t="s">
        <v>61</v>
      </c>
    </row>
    <row r="142" spans="1:2">
      <c r="A142" s="12">
        <v>151210</v>
      </c>
      <c r="B142" s="12" t="s">
        <v>61</v>
      </c>
    </row>
    <row r="143" spans="1:2">
      <c r="A143" s="12">
        <v>151211</v>
      </c>
      <c r="B143" s="12" t="s">
        <v>61</v>
      </c>
    </row>
    <row r="144" spans="1:2">
      <c r="A144" s="12">
        <v>151213</v>
      </c>
      <c r="B144" s="12" t="s">
        <v>61</v>
      </c>
    </row>
    <row r="145" spans="1:2">
      <c r="A145" s="12">
        <v>151221</v>
      </c>
      <c r="B145" s="12" t="s">
        <v>61</v>
      </c>
    </row>
    <row r="146" spans="1:2">
      <c r="A146" s="12">
        <v>151224</v>
      </c>
      <c r="B146" s="12" t="s">
        <v>61</v>
      </c>
    </row>
    <row r="147" spans="1:2">
      <c r="A147" s="12">
        <v>151225</v>
      </c>
      <c r="B147" s="12" t="s">
        <v>61</v>
      </c>
    </row>
    <row r="148" spans="1:2">
      <c r="A148" s="12">
        <v>151227</v>
      </c>
      <c r="B148" s="12" t="s">
        <v>61</v>
      </c>
    </row>
    <row r="149" spans="1:2">
      <c r="A149" s="12">
        <v>151228</v>
      </c>
      <c r="B149" s="12" t="s">
        <v>61</v>
      </c>
    </row>
    <row r="150" spans="1:2">
      <c r="A150" s="12">
        <v>151236</v>
      </c>
      <c r="B150" s="12" t="s">
        <v>61</v>
      </c>
    </row>
    <row r="151" spans="1:2">
      <c r="A151" s="12">
        <v>151238</v>
      </c>
      <c r="B151" s="12" t="s">
        <v>61</v>
      </c>
    </row>
    <row r="152" spans="1:2">
      <c r="A152" s="12">
        <v>151240</v>
      </c>
      <c r="B152" s="12" t="s">
        <v>61</v>
      </c>
    </row>
    <row r="153" spans="1:2">
      <c r="A153" s="12">
        <v>151243</v>
      </c>
      <c r="B153" s="12" t="s">
        <v>61</v>
      </c>
    </row>
    <row r="154" spans="1:2">
      <c r="A154" s="12">
        <v>151250</v>
      </c>
      <c r="B154" s="12" t="s">
        <v>61</v>
      </c>
    </row>
    <row r="155" spans="1:2">
      <c r="A155" s="12">
        <v>151253</v>
      </c>
      <c r="B155" s="12" t="s">
        <v>61</v>
      </c>
    </row>
    <row r="156" spans="1:2">
      <c r="A156" s="12">
        <v>151260</v>
      </c>
      <c r="B156" s="12" t="s">
        <v>61</v>
      </c>
    </row>
    <row r="157" spans="1:2">
      <c r="A157" s="12">
        <v>151261</v>
      </c>
      <c r="B157" s="12" t="s">
        <v>61</v>
      </c>
    </row>
    <row r="158" spans="1:2">
      <c r="A158" s="12">
        <v>151262</v>
      </c>
      <c r="B158" s="12" t="s">
        <v>61</v>
      </c>
    </row>
    <row r="159" spans="1:2">
      <c r="A159" s="12">
        <v>151263</v>
      </c>
      <c r="B159" s="12" t="s">
        <v>61</v>
      </c>
    </row>
    <row r="160" spans="1:2">
      <c r="A160" s="12">
        <v>151264</v>
      </c>
      <c r="B160" s="12" t="s">
        <v>61</v>
      </c>
    </row>
    <row r="161" spans="1:2">
      <c r="A161" s="12">
        <v>151265</v>
      </c>
      <c r="B161" s="12" t="s">
        <v>61</v>
      </c>
    </row>
    <row r="162" spans="1:2">
      <c r="A162" s="12">
        <v>151266</v>
      </c>
      <c r="B162" s="12" t="s">
        <v>61</v>
      </c>
    </row>
    <row r="163" spans="1:2">
      <c r="A163" s="12">
        <v>151267</v>
      </c>
      <c r="B163" s="12" t="s">
        <v>61</v>
      </c>
    </row>
    <row r="164" spans="1:2">
      <c r="A164" s="12">
        <v>151268</v>
      </c>
      <c r="B164" s="12" t="s">
        <v>61</v>
      </c>
    </row>
    <row r="165" spans="1:2">
      <c r="A165" s="12">
        <v>151269</v>
      </c>
      <c r="B165" s="12" t="s">
        <v>61</v>
      </c>
    </row>
    <row r="166" spans="1:2">
      <c r="A166" s="12">
        <v>151270</v>
      </c>
      <c r="B166" s="12" t="s">
        <v>61</v>
      </c>
    </row>
    <row r="167" spans="1:2">
      <c r="A167" s="12">
        <v>151271</v>
      </c>
      <c r="B167" s="12" t="s">
        <v>61</v>
      </c>
    </row>
    <row r="168" spans="1:2">
      <c r="A168" s="12">
        <v>151272</v>
      </c>
      <c r="B168" s="12" t="s">
        <v>61</v>
      </c>
    </row>
    <row r="169" spans="1:2">
      <c r="A169" s="12">
        <v>151301</v>
      </c>
      <c r="B169" s="12" t="s">
        <v>61</v>
      </c>
    </row>
    <row r="170" spans="1:2">
      <c r="A170" s="12">
        <v>151302</v>
      </c>
      <c r="B170" s="12" t="s">
        <v>61</v>
      </c>
    </row>
    <row r="171" spans="1:2">
      <c r="A171" s="12">
        <v>151303</v>
      </c>
      <c r="B171" s="12" t="s">
        <v>61</v>
      </c>
    </row>
    <row r="172" spans="1:2">
      <c r="A172" s="12">
        <v>151305</v>
      </c>
      <c r="B172" s="12" t="s">
        <v>61</v>
      </c>
    </row>
    <row r="173" spans="1:2">
      <c r="A173" s="12">
        <v>151308</v>
      </c>
      <c r="B173" s="12" t="s">
        <v>61</v>
      </c>
    </row>
    <row r="174" spans="1:2">
      <c r="A174" s="12">
        <v>151309</v>
      </c>
      <c r="B174" s="12" t="s">
        <v>61</v>
      </c>
    </row>
    <row r="175" spans="1:2">
      <c r="A175" s="12">
        <v>151310</v>
      </c>
      <c r="B175" s="12" t="s">
        <v>61</v>
      </c>
    </row>
    <row r="176" spans="1:2">
      <c r="A176" s="12">
        <v>151311</v>
      </c>
      <c r="B176" s="12" t="s">
        <v>61</v>
      </c>
    </row>
    <row r="177" spans="1:2">
      <c r="A177" s="12">
        <v>151312</v>
      </c>
      <c r="B177" s="12" t="s">
        <v>61</v>
      </c>
    </row>
    <row r="178" spans="1:2">
      <c r="A178" s="12">
        <v>152001</v>
      </c>
      <c r="B178" s="12" t="s">
        <v>61</v>
      </c>
    </row>
    <row r="179" spans="1:2">
      <c r="A179" s="12">
        <v>152002</v>
      </c>
      <c r="B179" s="12" t="s">
        <v>61</v>
      </c>
    </row>
    <row r="180" spans="1:2">
      <c r="A180" s="12">
        <v>152003</v>
      </c>
      <c r="B180" s="12" t="s">
        <v>61</v>
      </c>
    </row>
    <row r="181" spans="1:2">
      <c r="A181" s="12">
        <v>152008</v>
      </c>
      <c r="B181" s="12" t="s">
        <v>61</v>
      </c>
    </row>
    <row r="182" spans="1:2">
      <c r="A182" s="12">
        <v>152011</v>
      </c>
      <c r="B182" s="12" t="s">
        <v>61</v>
      </c>
    </row>
    <row r="183" spans="1:2">
      <c r="A183" s="12">
        <v>152012</v>
      </c>
      <c r="B183" s="12" t="s">
        <v>61</v>
      </c>
    </row>
    <row r="184" spans="1:2">
      <c r="A184" s="12">
        <v>152013</v>
      </c>
      <c r="B184" s="12" t="s">
        <v>61</v>
      </c>
    </row>
    <row r="185" spans="1:2">
      <c r="A185" s="12">
        <v>152014</v>
      </c>
      <c r="B185" s="12" t="s">
        <v>61</v>
      </c>
    </row>
    <row r="186" spans="1:2">
      <c r="A186" s="12">
        <v>152015</v>
      </c>
      <c r="B186" s="12" t="s">
        <v>61</v>
      </c>
    </row>
    <row r="187" spans="1:2">
      <c r="A187" s="12">
        <v>152016</v>
      </c>
      <c r="B187" s="12" t="s">
        <v>61</v>
      </c>
    </row>
    <row r="188" spans="1:2">
      <c r="A188" s="12">
        <v>152017</v>
      </c>
      <c r="B188" s="12" t="s">
        <v>61</v>
      </c>
    </row>
    <row r="189" spans="1:2">
      <c r="A189" s="12">
        <v>152018</v>
      </c>
      <c r="B189" s="12" t="s">
        <v>61</v>
      </c>
    </row>
    <row r="190" spans="1:2">
      <c r="A190" s="12">
        <v>152019</v>
      </c>
      <c r="B190" s="12" t="s">
        <v>61</v>
      </c>
    </row>
    <row r="191" spans="1:2">
      <c r="A191" s="12">
        <v>152020</v>
      </c>
      <c r="B191" s="12" t="s">
        <v>61</v>
      </c>
    </row>
    <row r="192" spans="1:2">
      <c r="A192" s="12">
        <v>152021</v>
      </c>
      <c r="B192" s="12" t="s">
        <v>61</v>
      </c>
    </row>
    <row r="193" spans="1:2">
      <c r="A193" s="12">
        <v>152102</v>
      </c>
      <c r="B193" s="12" t="s">
        <v>61</v>
      </c>
    </row>
    <row r="194" spans="1:2">
      <c r="A194" s="12">
        <v>152105</v>
      </c>
      <c r="B194" s="12" t="s">
        <v>61</v>
      </c>
    </row>
    <row r="195" spans="1:2">
      <c r="A195" s="12">
        <v>152106</v>
      </c>
      <c r="B195" s="12" t="s">
        <v>61</v>
      </c>
    </row>
    <row r="196" spans="1:2">
      <c r="A196" s="12">
        <v>152108</v>
      </c>
      <c r="B196" s="12" t="s">
        <v>61</v>
      </c>
    </row>
    <row r="197" spans="1:2">
      <c r="A197" s="12">
        <v>152109</v>
      </c>
      <c r="B197" s="12" t="s">
        <v>61</v>
      </c>
    </row>
    <row r="198" spans="1:2">
      <c r="A198" s="12">
        <v>152110</v>
      </c>
      <c r="B198" s="12" t="s">
        <v>61</v>
      </c>
    </row>
    <row r="199" spans="1:2">
      <c r="A199" s="12">
        <v>152111</v>
      </c>
      <c r="B199" s="12" t="s">
        <v>61</v>
      </c>
    </row>
    <row r="200" spans="1:2">
      <c r="A200" s="12">
        <v>152114</v>
      </c>
      <c r="B200" s="12" t="s">
        <v>61</v>
      </c>
    </row>
    <row r="201" spans="1:2">
      <c r="A201" s="12">
        <v>152117</v>
      </c>
      <c r="B201" s="12" t="s">
        <v>61</v>
      </c>
    </row>
    <row r="202" spans="1:2">
      <c r="A202" s="12">
        <v>152120</v>
      </c>
      <c r="B202" s="12" t="s">
        <v>61</v>
      </c>
    </row>
    <row r="203" spans="1:2">
      <c r="A203" s="12">
        <v>152122</v>
      </c>
      <c r="B203" s="12" t="s">
        <v>61</v>
      </c>
    </row>
    <row r="204" spans="1:2">
      <c r="A204" s="12">
        <v>152123</v>
      </c>
      <c r="B204" s="12" t="s">
        <v>61</v>
      </c>
    </row>
    <row r="205" spans="1:2">
      <c r="A205" s="12">
        <v>152125</v>
      </c>
      <c r="B205" s="12" t="s">
        <v>61</v>
      </c>
    </row>
    <row r="206" spans="1:2">
      <c r="A206" s="12">
        <v>152130</v>
      </c>
      <c r="B206" s="12" t="s">
        <v>61</v>
      </c>
    </row>
    <row r="207" spans="1:2">
      <c r="A207" s="12">
        <v>152134</v>
      </c>
      <c r="B207" s="12" t="s">
        <v>61</v>
      </c>
    </row>
    <row r="208" spans="1:2">
      <c r="A208" s="12">
        <v>152135</v>
      </c>
      <c r="B208" s="12" t="s">
        <v>61</v>
      </c>
    </row>
    <row r="209" spans="1:2">
      <c r="A209" s="12">
        <v>152140</v>
      </c>
      <c r="B209" s="12" t="s">
        <v>61</v>
      </c>
    </row>
    <row r="210" spans="1:2">
      <c r="A210" s="12">
        <v>152141</v>
      </c>
      <c r="B210" s="12" t="s">
        <v>61</v>
      </c>
    </row>
    <row r="211" spans="1:2">
      <c r="A211" s="12">
        <v>152148</v>
      </c>
      <c r="B211" s="12" t="s">
        <v>61</v>
      </c>
    </row>
    <row r="212" spans="1:2">
      <c r="A212" s="12">
        <v>152151</v>
      </c>
      <c r="B212" s="12" t="s">
        <v>61</v>
      </c>
    </row>
    <row r="213" spans="1:2">
      <c r="A213" s="12">
        <v>152152</v>
      </c>
      <c r="B213" s="12" t="s">
        <v>61</v>
      </c>
    </row>
    <row r="214" spans="1:2">
      <c r="A214" s="12">
        <v>152153</v>
      </c>
      <c r="B214" s="12" t="s">
        <v>61</v>
      </c>
    </row>
    <row r="215" spans="1:2">
      <c r="A215" s="12">
        <v>152159</v>
      </c>
      <c r="B215" s="12" t="s">
        <v>61</v>
      </c>
    </row>
    <row r="216" spans="1:2">
      <c r="A216" s="12">
        <v>152164</v>
      </c>
      <c r="B216" s="12" t="s">
        <v>61</v>
      </c>
    </row>
    <row r="217" spans="1:2">
      <c r="A217" s="12">
        <v>152165</v>
      </c>
      <c r="B217" s="12" t="s">
        <v>61</v>
      </c>
    </row>
    <row r="218" spans="1:2">
      <c r="A218" s="12">
        <v>152168</v>
      </c>
      <c r="B218" s="12" t="s">
        <v>61</v>
      </c>
    </row>
    <row r="219" spans="1:2">
      <c r="A219" s="12">
        <v>152173</v>
      </c>
      <c r="B219" s="12" t="s">
        <v>61</v>
      </c>
    </row>
    <row r="220" spans="1:2">
      <c r="A220" s="12">
        <v>152177</v>
      </c>
      <c r="B220" s="12" t="s">
        <v>61</v>
      </c>
    </row>
    <row r="221" spans="1:2">
      <c r="A221" s="12">
        <v>152182</v>
      </c>
      <c r="B221" s="12" t="s">
        <v>61</v>
      </c>
    </row>
    <row r="222" spans="1:2">
      <c r="A222" s="12">
        <v>152191</v>
      </c>
      <c r="B222" s="12" t="s">
        <v>61</v>
      </c>
    </row>
    <row r="223" spans="1:2">
      <c r="A223" s="12">
        <v>152195</v>
      </c>
      <c r="B223" s="12" t="s">
        <v>61</v>
      </c>
    </row>
    <row r="224" spans="1:2">
      <c r="A224" s="12">
        <v>152198</v>
      </c>
      <c r="B224" s="12" t="s">
        <v>61</v>
      </c>
    </row>
    <row r="225" spans="1:2">
      <c r="A225" s="12">
        <v>152199</v>
      </c>
      <c r="B225" s="12" t="s">
        <v>61</v>
      </c>
    </row>
    <row r="226" spans="1:2">
      <c r="A226" s="12">
        <v>152202</v>
      </c>
      <c r="B226" s="12" t="s">
        <v>61</v>
      </c>
    </row>
    <row r="227" spans="1:2">
      <c r="A227" s="12">
        <v>152203</v>
      </c>
      <c r="B227" s="12" t="s">
        <v>61</v>
      </c>
    </row>
    <row r="228" spans="1:2">
      <c r="A228" s="12">
        <v>152205</v>
      </c>
      <c r="B228" s="12" t="s">
        <v>61</v>
      </c>
    </row>
    <row r="229" spans="1:2">
      <c r="A229" s="12">
        <v>152206</v>
      </c>
      <c r="B229" s="12" t="s">
        <v>61</v>
      </c>
    </row>
    <row r="230" spans="1:2">
      <c r="A230" s="12">
        <v>152207</v>
      </c>
      <c r="B230" s="12" t="s">
        <v>61</v>
      </c>
    </row>
    <row r="231" spans="1:2">
      <c r="A231" s="12">
        <v>152208</v>
      </c>
      <c r="B231" s="12" t="s">
        <v>61</v>
      </c>
    </row>
    <row r="232" spans="1:2">
      <c r="A232" s="12">
        <v>152209</v>
      </c>
      <c r="B232" s="12" t="s">
        <v>61</v>
      </c>
    </row>
    <row r="233" spans="1:2">
      <c r="A233" s="12">
        <v>152210</v>
      </c>
      <c r="B233" s="12" t="s">
        <v>61</v>
      </c>
    </row>
    <row r="234" spans="1:2">
      <c r="A234" s="12">
        <v>152212</v>
      </c>
      <c r="B234" s="12" t="s">
        <v>61</v>
      </c>
    </row>
    <row r="235" spans="1:2">
      <c r="A235" s="12">
        <v>152213</v>
      </c>
      <c r="B235" s="12" t="s">
        <v>61</v>
      </c>
    </row>
    <row r="236" spans="1:2">
      <c r="A236" s="12">
        <v>152214</v>
      </c>
      <c r="B236" s="12" t="s">
        <v>61</v>
      </c>
    </row>
    <row r="237" spans="1:2">
      <c r="A237" s="12">
        <v>152215</v>
      </c>
      <c r="B237" s="12" t="s">
        <v>61</v>
      </c>
    </row>
    <row r="238" spans="1:2">
      <c r="A238" s="12">
        <v>152217</v>
      </c>
      <c r="B238" s="12" t="s">
        <v>61</v>
      </c>
    </row>
    <row r="239" spans="1:2">
      <c r="A239" s="12">
        <v>152218</v>
      </c>
      <c r="B239" s="12" t="s">
        <v>61</v>
      </c>
    </row>
    <row r="240" spans="1:2">
      <c r="A240" s="12">
        <v>152219</v>
      </c>
      <c r="B240" s="12" t="s">
        <v>60</v>
      </c>
    </row>
    <row r="241" spans="1:2">
      <c r="A241" s="12">
        <v>152220</v>
      </c>
      <c r="B241" s="12" t="s">
        <v>61</v>
      </c>
    </row>
    <row r="242" spans="1:2">
      <c r="A242" s="12">
        <v>152221</v>
      </c>
      <c r="B242" s="12" t="s">
        <v>61</v>
      </c>
    </row>
    <row r="243" spans="1:2">
      <c r="A243" s="12">
        <v>152222</v>
      </c>
      <c r="B243" s="12" t="s">
        <v>61</v>
      </c>
    </row>
    <row r="244" spans="1:2">
      <c r="A244" s="12">
        <v>152223</v>
      </c>
      <c r="B244" s="12" t="s">
        <v>61</v>
      </c>
    </row>
    <row r="245" spans="1:2">
      <c r="A245" s="12">
        <v>152224</v>
      </c>
      <c r="B245" s="12" t="s">
        <v>61</v>
      </c>
    </row>
    <row r="246" spans="1:2">
      <c r="A246" s="12">
        <v>152225</v>
      </c>
      <c r="B246" s="12" t="s">
        <v>61</v>
      </c>
    </row>
    <row r="247" spans="1:2">
      <c r="A247" s="12">
        <v>152226</v>
      </c>
      <c r="B247" s="12" t="s">
        <v>61</v>
      </c>
    </row>
    <row r="248" spans="1:2">
      <c r="A248" s="12">
        <v>152227</v>
      </c>
      <c r="B248" s="12" t="s">
        <v>61</v>
      </c>
    </row>
    <row r="249" spans="1:2">
      <c r="A249" s="12">
        <v>152228</v>
      </c>
      <c r="B249" s="12" t="s">
        <v>61</v>
      </c>
    </row>
    <row r="250" spans="1:2">
      <c r="A250" s="12">
        <v>152229</v>
      </c>
      <c r="B250" s="12" t="s">
        <v>61</v>
      </c>
    </row>
    <row r="251" spans="1:2">
      <c r="A251" s="12">
        <v>152231</v>
      </c>
      <c r="B251" s="12" t="s">
        <v>61</v>
      </c>
    </row>
    <row r="252" spans="1:2">
      <c r="A252" s="12">
        <v>152232</v>
      </c>
      <c r="B252" s="12" t="s">
        <v>61</v>
      </c>
    </row>
    <row r="253" spans="1:2">
      <c r="A253" s="12">
        <v>152233</v>
      </c>
      <c r="B253" s="12" t="s">
        <v>61</v>
      </c>
    </row>
    <row r="254" spans="1:2">
      <c r="A254" s="12">
        <v>152234</v>
      </c>
      <c r="B254" s="12" t="s">
        <v>61</v>
      </c>
    </row>
    <row r="255" spans="1:2">
      <c r="A255" s="12">
        <v>152235</v>
      </c>
      <c r="B255" s="12" t="s">
        <v>61</v>
      </c>
    </row>
    <row r="256" spans="1:2">
      <c r="A256" s="12">
        <v>152236</v>
      </c>
      <c r="B256" s="12" t="s">
        <v>61</v>
      </c>
    </row>
    <row r="257" spans="1:2">
      <c r="A257" s="12">
        <v>152237</v>
      </c>
      <c r="B257" s="12" t="s">
        <v>61</v>
      </c>
    </row>
    <row r="258" spans="1:2">
      <c r="A258" s="12">
        <v>152238</v>
      </c>
      <c r="B258" s="12" t="s">
        <v>61</v>
      </c>
    </row>
    <row r="259" spans="1:2">
      <c r="A259" s="12">
        <v>152239</v>
      </c>
      <c r="B259" s="12" t="s">
        <v>61</v>
      </c>
    </row>
    <row r="260" spans="1:2">
      <c r="A260" s="12">
        <v>152240</v>
      </c>
      <c r="B260" s="12" t="s">
        <v>61</v>
      </c>
    </row>
    <row r="261" spans="1:2">
      <c r="A261" s="12">
        <v>152241</v>
      </c>
      <c r="B261" s="12" t="s">
        <v>61</v>
      </c>
    </row>
    <row r="262" spans="1:2">
      <c r="A262" s="12">
        <v>152242</v>
      </c>
      <c r="B262" s="12" t="s">
        <v>61</v>
      </c>
    </row>
    <row r="263" spans="1:2">
      <c r="A263" s="12">
        <v>152243</v>
      </c>
      <c r="B263" s="12" t="s">
        <v>61</v>
      </c>
    </row>
    <row r="264" spans="1:2">
      <c r="A264" s="12">
        <v>152244</v>
      </c>
      <c r="B264" s="12" t="s">
        <v>61</v>
      </c>
    </row>
    <row r="265" spans="1:2">
      <c r="A265" s="12">
        <v>152245</v>
      </c>
      <c r="B265" s="12" t="s">
        <v>61</v>
      </c>
    </row>
    <row r="266" spans="1:2">
      <c r="A266" s="12">
        <v>152246</v>
      </c>
      <c r="B266" s="12" t="s">
        <v>61</v>
      </c>
    </row>
    <row r="267" spans="1:2">
      <c r="A267" s="12">
        <v>152247</v>
      </c>
      <c r="B267" s="12" t="s">
        <v>61</v>
      </c>
    </row>
    <row r="268" spans="1:2">
      <c r="A268" s="12">
        <v>152248</v>
      </c>
      <c r="B268" s="12" t="s">
        <v>61</v>
      </c>
    </row>
    <row r="269" spans="1:2">
      <c r="A269" s="12">
        <v>152249</v>
      </c>
      <c r="B269" s="12" t="s">
        <v>61</v>
      </c>
    </row>
    <row r="270" spans="1:2">
      <c r="A270" s="12">
        <v>152250</v>
      </c>
      <c r="B270" s="12" t="s">
        <v>61</v>
      </c>
    </row>
    <row r="271" spans="1:2">
      <c r="A271" s="12">
        <v>152251</v>
      </c>
      <c r="B271" s="12" t="s">
        <v>61</v>
      </c>
    </row>
    <row r="272" spans="1:2">
      <c r="A272" s="12">
        <v>152252</v>
      </c>
      <c r="B272" s="12" t="s">
        <v>61</v>
      </c>
    </row>
    <row r="273" spans="1:2">
      <c r="A273" s="12">
        <v>152253</v>
      </c>
      <c r="B273" s="12" t="s">
        <v>61</v>
      </c>
    </row>
    <row r="274" spans="1:2">
      <c r="A274" s="12">
        <v>152254</v>
      </c>
      <c r="B274" s="12" t="s">
        <v>61</v>
      </c>
    </row>
    <row r="275" spans="1:2">
      <c r="A275" s="12">
        <v>152255</v>
      </c>
      <c r="B275" s="12" t="s">
        <v>61</v>
      </c>
    </row>
    <row r="276" spans="1:2">
      <c r="A276" s="12">
        <v>152256</v>
      </c>
      <c r="B276" s="12" t="s">
        <v>61</v>
      </c>
    </row>
    <row r="277" spans="1:2">
      <c r="A277" s="12">
        <v>152257</v>
      </c>
      <c r="B277" s="12" t="s">
        <v>61</v>
      </c>
    </row>
    <row r="278" spans="1:2">
      <c r="A278" s="12">
        <v>152258</v>
      </c>
      <c r="B278" s="12" t="s">
        <v>61</v>
      </c>
    </row>
    <row r="279" spans="1:2">
      <c r="A279" s="12">
        <v>152259</v>
      </c>
      <c r="B279" s="12" t="s">
        <v>61</v>
      </c>
    </row>
    <row r="280" spans="1:2">
      <c r="A280" s="12">
        <v>152260</v>
      </c>
      <c r="B280" s="12" t="s">
        <v>61</v>
      </c>
    </row>
    <row r="281" spans="1:2">
      <c r="A281" s="12">
        <v>152261</v>
      </c>
      <c r="B281" s="12" t="s">
        <v>61</v>
      </c>
    </row>
    <row r="282" spans="1:2">
      <c r="A282" s="12">
        <v>152262</v>
      </c>
      <c r="B282" s="12" t="s">
        <v>61</v>
      </c>
    </row>
    <row r="283" spans="1:2">
      <c r="A283" s="12">
        <v>152263</v>
      </c>
      <c r="B283" s="12" t="s">
        <v>61</v>
      </c>
    </row>
    <row r="284" spans="1:2">
      <c r="A284" s="12">
        <v>152264</v>
      </c>
      <c r="B284" s="12" t="s">
        <v>61</v>
      </c>
    </row>
    <row r="285" spans="1:2">
      <c r="A285" s="12">
        <v>152265</v>
      </c>
      <c r="B285" s="12" t="s">
        <v>61</v>
      </c>
    </row>
    <row r="286" spans="1:2">
      <c r="A286" s="12">
        <v>152266</v>
      </c>
      <c r="B286" s="12" t="s">
        <v>61</v>
      </c>
    </row>
    <row r="287" spans="1:2">
      <c r="A287" s="12">
        <v>152267</v>
      </c>
      <c r="B287" s="12" t="s">
        <v>61</v>
      </c>
    </row>
    <row r="288" spans="1:2">
      <c r="A288" s="12">
        <v>152268</v>
      </c>
      <c r="B288" s="12" t="s">
        <v>61</v>
      </c>
    </row>
    <row r="289" spans="1:2">
      <c r="A289" s="12">
        <v>152269</v>
      </c>
      <c r="B289" s="12" t="s">
        <v>61</v>
      </c>
    </row>
    <row r="290" spans="1:2">
      <c r="A290" s="12">
        <v>152270</v>
      </c>
      <c r="B290" s="12" t="s">
        <v>61</v>
      </c>
    </row>
    <row r="291" spans="1:2">
      <c r="A291" s="12">
        <v>152271</v>
      </c>
      <c r="B291" s="12" t="s">
        <v>61</v>
      </c>
    </row>
    <row r="292" spans="1:2">
      <c r="A292" s="12">
        <v>152272</v>
      </c>
      <c r="B292" s="12" t="s">
        <v>61</v>
      </c>
    </row>
    <row r="293" spans="1:2">
      <c r="A293" s="12">
        <v>152273</v>
      </c>
      <c r="B293" s="12" t="s">
        <v>61</v>
      </c>
    </row>
    <row r="294" spans="1:2">
      <c r="A294" s="12">
        <v>152274</v>
      </c>
      <c r="B294" s="12" t="s">
        <v>61</v>
      </c>
    </row>
    <row r="295" spans="1:2">
      <c r="A295" s="12">
        <v>152275</v>
      </c>
      <c r="B295" s="12" t="s">
        <v>61</v>
      </c>
    </row>
    <row r="296" spans="1:2">
      <c r="A296" s="12">
        <v>152276</v>
      </c>
      <c r="B296" s="12" t="s">
        <v>61</v>
      </c>
    </row>
    <row r="297" spans="1:2">
      <c r="A297" s="12">
        <v>152277</v>
      </c>
      <c r="B297" s="12" t="s">
        <v>61</v>
      </c>
    </row>
    <row r="298" spans="1:2">
      <c r="A298" s="12">
        <v>152278</v>
      </c>
      <c r="B298" s="12" t="s">
        <v>61</v>
      </c>
    </row>
    <row r="299" spans="1:2">
      <c r="A299" s="12">
        <v>152279</v>
      </c>
      <c r="B299" s="12" t="s">
        <v>61</v>
      </c>
    </row>
    <row r="300" spans="1:2">
      <c r="A300" s="12">
        <v>152280</v>
      </c>
      <c r="B300" s="12" t="s">
        <v>61</v>
      </c>
    </row>
    <row r="301" spans="1:2">
      <c r="A301" s="12">
        <v>152301</v>
      </c>
      <c r="B301" s="12" t="s">
        <v>61</v>
      </c>
    </row>
    <row r="302" spans="1:2">
      <c r="A302" s="12">
        <v>152302</v>
      </c>
      <c r="B302" s="12" t="s">
        <v>61</v>
      </c>
    </row>
    <row r="303" spans="1:2">
      <c r="A303" s="12">
        <v>152303</v>
      </c>
      <c r="B303" s="12" t="s">
        <v>61</v>
      </c>
    </row>
    <row r="304" spans="1:2">
      <c r="A304" s="12">
        <v>152306</v>
      </c>
      <c r="B304" s="12" t="s">
        <v>61</v>
      </c>
    </row>
    <row r="305" spans="1:2">
      <c r="A305" s="12">
        <v>152308</v>
      </c>
      <c r="B305" s="12" t="s">
        <v>61</v>
      </c>
    </row>
    <row r="306" spans="1:2">
      <c r="A306" s="12">
        <v>152311</v>
      </c>
      <c r="B306" s="12" t="s">
        <v>61</v>
      </c>
    </row>
    <row r="307" spans="1:2">
      <c r="A307" s="12">
        <v>152317</v>
      </c>
      <c r="B307" s="12" t="s">
        <v>61</v>
      </c>
    </row>
    <row r="308" spans="1:2">
      <c r="A308" s="12">
        <v>152319</v>
      </c>
      <c r="B308" s="12" t="s">
        <v>61</v>
      </c>
    </row>
    <row r="309" spans="1:2">
      <c r="A309" s="12">
        <v>152324</v>
      </c>
      <c r="B309" s="12" t="s">
        <v>61</v>
      </c>
    </row>
    <row r="310" spans="1:2">
      <c r="A310" s="12">
        <v>152328</v>
      </c>
      <c r="B310" s="12" t="s">
        <v>61</v>
      </c>
    </row>
    <row r="311" spans="1:2">
      <c r="A311" s="12">
        <v>152331</v>
      </c>
      <c r="B311" s="12" t="s">
        <v>61</v>
      </c>
    </row>
    <row r="312" spans="1:2">
      <c r="A312" s="12">
        <v>152332</v>
      </c>
      <c r="B312" s="12" t="s">
        <v>61</v>
      </c>
    </row>
    <row r="313" spans="1:2">
      <c r="A313" s="12">
        <v>152334</v>
      </c>
      <c r="B313" s="12" t="s">
        <v>61</v>
      </c>
    </row>
    <row r="314" spans="1:2">
      <c r="A314" s="12">
        <v>152339</v>
      </c>
      <c r="B314" s="12" t="s">
        <v>61</v>
      </c>
    </row>
    <row r="315" spans="1:2">
      <c r="A315" s="12">
        <v>152340</v>
      </c>
      <c r="B315" s="12" t="s">
        <v>61</v>
      </c>
    </row>
    <row r="316" spans="1:2">
      <c r="A316" s="12">
        <v>152341</v>
      </c>
      <c r="B316" s="12" t="s">
        <v>61</v>
      </c>
    </row>
    <row r="317" spans="1:2">
      <c r="A317" s="12">
        <v>152345</v>
      </c>
      <c r="B317" s="12" t="s">
        <v>61</v>
      </c>
    </row>
    <row r="318" spans="1:2">
      <c r="A318" s="12">
        <v>152346</v>
      </c>
      <c r="B318" s="12" t="s">
        <v>61</v>
      </c>
    </row>
    <row r="319" spans="1:2">
      <c r="A319" s="12">
        <v>152347</v>
      </c>
      <c r="B319" s="12" t="s">
        <v>61</v>
      </c>
    </row>
    <row r="320" spans="1:2">
      <c r="A320" s="12">
        <v>152348</v>
      </c>
      <c r="B320" s="12" t="s">
        <v>61</v>
      </c>
    </row>
    <row r="321" spans="1:2">
      <c r="A321" s="12">
        <v>152349</v>
      </c>
      <c r="B321" s="12" t="s">
        <v>61</v>
      </c>
    </row>
    <row r="322" spans="1:2">
      <c r="A322" s="12">
        <v>152350</v>
      </c>
      <c r="B322" s="12" t="s">
        <v>61</v>
      </c>
    </row>
    <row r="323" spans="1:2">
      <c r="A323" s="12">
        <v>152351</v>
      </c>
      <c r="B323" s="12" t="s">
        <v>61</v>
      </c>
    </row>
    <row r="324" spans="1:2">
      <c r="A324" s="12">
        <v>152352</v>
      </c>
      <c r="B324" s="12" t="s">
        <v>61</v>
      </c>
    </row>
    <row r="325" spans="1:2">
      <c r="A325" s="12">
        <v>152353</v>
      </c>
      <c r="B325" s="12" t="s">
        <v>61</v>
      </c>
    </row>
    <row r="326" spans="1:2">
      <c r="A326" s="12">
        <v>152402</v>
      </c>
      <c r="B326" s="12" t="s">
        <v>61</v>
      </c>
    </row>
    <row r="327" spans="1:2">
      <c r="A327" s="12">
        <v>152403</v>
      </c>
      <c r="B327" s="12" t="s">
        <v>61</v>
      </c>
    </row>
    <row r="328" spans="1:2">
      <c r="A328" s="12">
        <v>152404</v>
      </c>
      <c r="B328" s="12" t="s">
        <v>61</v>
      </c>
    </row>
    <row r="329" spans="1:2">
      <c r="A329" s="12">
        <v>152406</v>
      </c>
      <c r="B329" s="12" t="s">
        <v>61</v>
      </c>
    </row>
    <row r="330" spans="1:2">
      <c r="A330" s="12">
        <v>152408</v>
      </c>
      <c r="B330" s="12" t="s">
        <v>61</v>
      </c>
    </row>
    <row r="331" spans="1:2">
      <c r="A331" s="12">
        <v>152409</v>
      </c>
      <c r="B331" s="12" t="s">
        <v>61</v>
      </c>
    </row>
    <row r="332" spans="1:2">
      <c r="A332" s="12">
        <v>152410</v>
      </c>
      <c r="B332" s="12" t="s">
        <v>61</v>
      </c>
    </row>
    <row r="333" spans="1:2">
      <c r="A333" s="12">
        <v>152411</v>
      </c>
      <c r="B333" s="12" t="s">
        <v>61</v>
      </c>
    </row>
    <row r="334" spans="1:2">
      <c r="A334" s="12">
        <v>152412</v>
      </c>
      <c r="B334" s="12" t="s">
        <v>61</v>
      </c>
    </row>
    <row r="335" spans="1:2">
      <c r="A335" s="12">
        <v>152414</v>
      </c>
      <c r="B335" s="12" t="s">
        <v>61</v>
      </c>
    </row>
    <row r="336" spans="1:2">
      <c r="A336" s="12">
        <v>152415</v>
      </c>
      <c r="B336" s="12" t="s">
        <v>61</v>
      </c>
    </row>
    <row r="337" spans="1:2">
      <c r="A337" s="12">
        <v>152417</v>
      </c>
      <c r="B337" s="12" t="s">
        <v>61</v>
      </c>
    </row>
    <row r="338" spans="1:2">
      <c r="A338" s="12">
        <v>152419</v>
      </c>
      <c r="B338" s="12" t="s">
        <v>61</v>
      </c>
    </row>
    <row r="339" spans="1:2">
      <c r="A339" s="12">
        <v>152422</v>
      </c>
      <c r="B339" s="12" t="s">
        <v>61</v>
      </c>
    </row>
    <row r="340" spans="1:2">
      <c r="A340" s="12">
        <v>152423</v>
      </c>
      <c r="B340" s="12" t="s">
        <v>61</v>
      </c>
    </row>
    <row r="341" spans="1:2">
      <c r="A341" s="12">
        <v>152424</v>
      </c>
      <c r="B341" s="12" t="s">
        <v>61</v>
      </c>
    </row>
    <row r="342" spans="1:2">
      <c r="A342" s="12">
        <v>152425</v>
      </c>
      <c r="B342" s="12" t="s">
        <v>61</v>
      </c>
    </row>
    <row r="343" spans="1:2">
      <c r="A343" s="12">
        <v>152426</v>
      </c>
      <c r="B343" s="12" t="s">
        <v>61</v>
      </c>
    </row>
    <row r="344" spans="1:2">
      <c r="A344" s="12">
        <v>152435</v>
      </c>
      <c r="B344" s="12" t="s">
        <v>61</v>
      </c>
    </row>
    <row r="345" spans="1:2">
      <c r="A345" s="12">
        <v>152438</v>
      </c>
      <c r="B345" s="12" t="s">
        <v>61</v>
      </c>
    </row>
    <row r="346" spans="1:2">
      <c r="A346" s="12">
        <v>152440</v>
      </c>
      <c r="B346" s="12" t="s">
        <v>61</v>
      </c>
    </row>
    <row r="347" spans="1:2">
      <c r="A347" s="12">
        <v>152443</v>
      </c>
      <c r="B347" s="12" t="s">
        <v>61</v>
      </c>
    </row>
    <row r="348" spans="1:2">
      <c r="A348" s="12">
        <v>152446</v>
      </c>
      <c r="B348" s="12" t="s">
        <v>61</v>
      </c>
    </row>
    <row r="349" spans="1:2">
      <c r="A349" s="12">
        <v>152450</v>
      </c>
      <c r="B349" s="12" t="s">
        <v>61</v>
      </c>
    </row>
    <row r="350" spans="1:2">
      <c r="A350" s="12">
        <v>152451</v>
      </c>
      <c r="B350" s="12" t="s">
        <v>61</v>
      </c>
    </row>
    <row r="351" spans="1:2">
      <c r="A351" s="12">
        <v>152453</v>
      </c>
      <c r="B351" s="12" t="s">
        <v>61</v>
      </c>
    </row>
    <row r="352" spans="1:2">
      <c r="A352" s="12">
        <v>152457</v>
      </c>
      <c r="B352" s="12" t="s">
        <v>61</v>
      </c>
    </row>
    <row r="353" spans="1:2">
      <c r="A353" s="12">
        <v>152459</v>
      </c>
      <c r="B353" s="12" t="s">
        <v>61</v>
      </c>
    </row>
    <row r="354" spans="1:2">
      <c r="A354" s="12">
        <v>152461</v>
      </c>
      <c r="B354" s="12" t="s">
        <v>61</v>
      </c>
    </row>
    <row r="355" spans="1:2">
      <c r="A355" s="12">
        <v>152463</v>
      </c>
      <c r="B355" s="12" t="s">
        <v>61</v>
      </c>
    </row>
    <row r="356" spans="1:2">
      <c r="A356" s="12">
        <v>152465</v>
      </c>
      <c r="B356" s="12" t="s">
        <v>61</v>
      </c>
    </row>
    <row r="357" spans="1:2">
      <c r="A357" s="12">
        <v>152466</v>
      </c>
      <c r="B357" s="12" t="s">
        <v>61</v>
      </c>
    </row>
    <row r="358" spans="1:2">
      <c r="A358" s="12">
        <v>152467</v>
      </c>
      <c r="B358" s="12" t="s">
        <v>61</v>
      </c>
    </row>
    <row r="359" spans="1:2">
      <c r="A359" s="12">
        <v>152468</v>
      </c>
      <c r="B359" s="12" t="s">
        <v>61</v>
      </c>
    </row>
    <row r="360" spans="1:2">
      <c r="A360" s="12">
        <v>152469</v>
      </c>
      <c r="B360" s="12" t="s">
        <v>61</v>
      </c>
    </row>
    <row r="361" spans="1:2">
      <c r="A361" s="12">
        <v>152470</v>
      </c>
      <c r="B361" s="12" t="s">
        <v>61</v>
      </c>
    </row>
    <row r="362" spans="1:2">
      <c r="A362" s="12">
        <v>152471</v>
      </c>
      <c r="B362" s="12" t="s">
        <v>61</v>
      </c>
    </row>
    <row r="363" spans="1:2">
      <c r="A363" s="12">
        <v>152472</v>
      </c>
      <c r="B363" s="12" t="s">
        <v>61</v>
      </c>
    </row>
    <row r="364" spans="1:2">
      <c r="A364" s="12">
        <v>152473</v>
      </c>
      <c r="B364" s="12" t="s">
        <v>61</v>
      </c>
    </row>
    <row r="365" spans="1:2">
      <c r="A365" s="12">
        <v>152474</v>
      </c>
      <c r="B365" s="12" t="s">
        <v>61</v>
      </c>
    </row>
    <row r="366" spans="1:2">
      <c r="A366" s="12">
        <v>152475</v>
      </c>
      <c r="B366" s="12" t="s">
        <v>61</v>
      </c>
    </row>
    <row r="367" spans="1:2">
      <c r="A367" s="12">
        <v>152476</v>
      </c>
      <c r="B367" s="12" t="s">
        <v>61</v>
      </c>
    </row>
    <row r="368" spans="1:2">
      <c r="A368" s="12">
        <v>152477</v>
      </c>
      <c r="B368" s="12" t="s">
        <v>61</v>
      </c>
    </row>
    <row r="369" spans="1:2">
      <c r="A369" s="12">
        <v>152478</v>
      </c>
      <c r="B369" s="12" t="s">
        <v>61</v>
      </c>
    </row>
    <row r="370" spans="1:2">
      <c r="A370" s="12">
        <v>152479</v>
      </c>
      <c r="B370" s="12" t="s">
        <v>61</v>
      </c>
    </row>
    <row r="371" spans="1:2">
      <c r="A371" s="12">
        <v>152480</v>
      </c>
      <c r="B371" s="12" t="s">
        <v>61</v>
      </c>
    </row>
    <row r="372" spans="1:2">
      <c r="A372" s="12">
        <v>152601</v>
      </c>
      <c r="B372" s="12" t="s">
        <v>61</v>
      </c>
    </row>
    <row r="373" spans="1:2">
      <c r="A373" s="12">
        <v>152605</v>
      </c>
      <c r="B373" s="12" t="s">
        <v>61</v>
      </c>
    </row>
    <row r="374" spans="1:2">
      <c r="A374" s="12">
        <v>152607</v>
      </c>
      <c r="B374" s="12" t="s">
        <v>61</v>
      </c>
    </row>
    <row r="375" spans="1:2">
      <c r="A375" s="12">
        <v>152610</v>
      </c>
      <c r="B375" s="12" t="s">
        <v>61</v>
      </c>
    </row>
    <row r="376" spans="1:2">
      <c r="A376" s="12">
        <v>152612</v>
      </c>
      <c r="B376" s="12" t="s">
        <v>61</v>
      </c>
    </row>
    <row r="377" spans="1:2">
      <c r="A377" s="12">
        <v>152613</v>
      </c>
      <c r="B377" s="12" t="s">
        <v>61</v>
      </c>
    </row>
    <row r="378" spans="1:2">
      <c r="A378" s="12">
        <v>152614</v>
      </c>
      <c r="B378" s="12" t="s">
        <v>61</v>
      </c>
    </row>
    <row r="379" spans="1:2">
      <c r="A379" s="12">
        <v>152616</v>
      </c>
      <c r="B379" s="12" t="s">
        <v>61</v>
      </c>
    </row>
    <row r="380" spans="1:2">
      <c r="A380" s="12">
        <v>152618</v>
      </c>
      <c r="B380" s="12" t="s">
        <v>61</v>
      </c>
    </row>
    <row r="381" spans="1:2">
      <c r="A381" s="12">
        <v>152619</v>
      </c>
      <c r="B381" s="12" t="s">
        <v>61</v>
      </c>
    </row>
    <row r="382" spans="1:2">
      <c r="A382" s="12">
        <v>152620</v>
      </c>
      <c r="B382" s="12" t="s">
        <v>61</v>
      </c>
    </row>
    <row r="383" spans="1:2">
      <c r="A383" s="12">
        <v>152621</v>
      </c>
      <c r="B383" s="12" t="s">
        <v>61</v>
      </c>
    </row>
    <row r="384" spans="1:2">
      <c r="A384" s="12">
        <v>152622</v>
      </c>
      <c r="B384" s="12" t="s">
        <v>61</v>
      </c>
    </row>
    <row r="385" spans="1:2">
      <c r="A385" s="12">
        <v>152623</v>
      </c>
      <c r="B385" s="12" t="s">
        <v>61</v>
      </c>
    </row>
    <row r="386" spans="1:2">
      <c r="A386" s="12">
        <v>152624</v>
      </c>
      <c r="B386" s="12" t="s">
        <v>61</v>
      </c>
    </row>
    <row r="387" spans="1:2">
      <c r="A387" s="12">
        <v>152625</v>
      </c>
      <c r="B387" s="12" t="s">
        <v>61</v>
      </c>
    </row>
    <row r="388" spans="1:2">
      <c r="A388" s="12">
        <v>152626</v>
      </c>
      <c r="B388" s="12" t="s">
        <v>61</v>
      </c>
    </row>
    <row r="389" spans="1:2">
      <c r="A389" s="12">
        <v>152627</v>
      </c>
      <c r="B389" s="12" t="s">
        <v>61</v>
      </c>
    </row>
    <row r="390" spans="1:2">
      <c r="A390" s="12">
        <v>152702</v>
      </c>
      <c r="B390" s="12" t="s">
        <v>61</v>
      </c>
    </row>
    <row r="391" spans="1:2">
      <c r="A391" s="12">
        <v>152705</v>
      </c>
      <c r="B391" s="12" t="s">
        <v>61</v>
      </c>
    </row>
    <row r="392" spans="1:2">
      <c r="A392" s="12">
        <v>152706</v>
      </c>
      <c r="B392" s="12" t="s">
        <v>61</v>
      </c>
    </row>
    <row r="393" spans="1:2">
      <c r="A393" s="12">
        <v>152707</v>
      </c>
      <c r="B393" s="12" t="s">
        <v>61</v>
      </c>
    </row>
    <row r="394" spans="1:2">
      <c r="A394" s="12">
        <v>152708</v>
      </c>
      <c r="B394" s="12" t="s">
        <v>61</v>
      </c>
    </row>
    <row r="395" spans="1:2">
      <c r="A395" s="12">
        <v>152709</v>
      </c>
      <c r="B395" s="12" t="s">
        <v>61</v>
      </c>
    </row>
    <row r="396" spans="1:2">
      <c r="A396" s="12">
        <v>152713</v>
      </c>
      <c r="B396" s="12" t="s">
        <v>61</v>
      </c>
    </row>
    <row r="397" spans="1:2">
      <c r="A397" s="12">
        <v>152714</v>
      </c>
      <c r="B397" s="12" t="s">
        <v>61</v>
      </c>
    </row>
    <row r="398" spans="1:2">
      <c r="A398" s="12">
        <v>152715</v>
      </c>
      <c r="B398" s="12" t="s">
        <v>61</v>
      </c>
    </row>
    <row r="399" spans="1:2">
      <c r="A399" s="12">
        <v>152717</v>
      </c>
      <c r="B399" s="12" t="s">
        <v>61</v>
      </c>
    </row>
    <row r="400" spans="1:2">
      <c r="A400" s="12">
        <v>152718</v>
      </c>
      <c r="B400" s="12" t="s">
        <v>61</v>
      </c>
    </row>
    <row r="401" spans="1:2">
      <c r="A401" s="12">
        <v>152721</v>
      </c>
      <c r="B401" s="12" t="s">
        <v>61</v>
      </c>
    </row>
    <row r="402" spans="1:2">
      <c r="A402" s="12">
        <v>152724</v>
      </c>
      <c r="B402" s="12" t="s">
        <v>61</v>
      </c>
    </row>
    <row r="403" spans="1:2">
      <c r="A403" s="12">
        <v>152726</v>
      </c>
      <c r="B403" s="12" t="s">
        <v>61</v>
      </c>
    </row>
    <row r="404" spans="1:2">
      <c r="A404" s="12">
        <v>152730</v>
      </c>
      <c r="B404" s="12" t="s">
        <v>61</v>
      </c>
    </row>
    <row r="405" spans="1:2">
      <c r="A405" s="12">
        <v>152737</v>
      </c>
      <c r="B405" s="12" t="s">
        <v>61</v>
      </c>
    </row>
    <row r="406" spans="1:2">
      <c r="A406" s="12">
        <v>152738</v>
      </c>
      <c r="B406" s="12" t="s">
        <v>61</v>
      </c>
    </row>
    <row r="407" spans="1:2">
      <c r="A407" s="12">
        <v>152740</v>
      </c>
      <c r="B407" s="12" t="s">
        <v>61</v>
      </c>
    </row>
    <row r="408" spans="1:2">
      <c r="A408" s="12">
        <v>152745</v>
      </c>
      <c r="B408" s="12" t="s">
        <v>61</v>
      </c>
    </row>
    <row r="409" spans="1:2">
      <c r="A409" s="12">
        <v>152749</v>
      </c>
      <c r="B409" s="12" t="s">
        <v>61</v>
      </c>
    </row>
    <row r="410" spans="1:2">
      <c r="A410" s="12">
        <v>152753</v>
      </c>
      <c r="B410" s="12" t="s">
        <v>61</v>
      </c>
    </row>
    <row r="411" spans="1:2">
      <c r="A411" s="12">
        <v>152755</v>
      </c>
      <c r="B411" s="12" t="s">
        <v>61</v>
      </c>
    </row>
    <row r="412" spans="1:2">
      <c r="A412" s="12">
        <v>152759</v>
      </c>
      <c r="B412" s="12" t="s">
        <v>61</v>
      </c>
    </row>
    <row r="413" spans="1:2">
      <c r="A413" s="12">
        <v>152760</v>
      </c>
      <c r="B413" s="12" t="s">
        <v>61</v>
      </c>
    </row>
    <row r="414" spans="1:2">
      <c r="A414" s="12">
        <v>152762</v>
      </c>
      <c r="B414" s="12" t="s">
        <v>61</v>
      </c>
    </row>
    <row r="415" spans="1:2">
      <c r="A415" s="12">
        <v>152766</v>
      </c>
      <c r="B415" s="12" t="s">
        <v>61</v>
      </c>
    </row>
    <row r="416" spans="1:2">
      <c r="A416" s="12">
        <v>152767</v>
      </c>
      <c r="B416" s="12" t="s">
        <v>61</v>
      </c>
    </row>
    <row r="417" spans="1:2">
      <c r="A417" s="12">
        <v>152770</v>
      </c>
      <c r="B417" s="12" t="s">
        <v>61</v>
      </c>
    </row>
    <row r="418" spans="1:2">
      <c r="A418" s="12">
        <v>152772</v>
      </c>
      <c r="B418" s="12" t="s">
        <v>61</v>
      </c>
    </row>
    <row r="419" spans="1:2">
      <c r="A419" s="12">
        <v>152773</v>
      </c>
      <c r="B419" s="12" t="s">
        <v>61</v>
      </c>
    </row>
    <row r="420" spans="1:2">
      <c r="A420" s="12">
        <v>152775</v>
      </c>
      <c r="B420" s="12" t="s">
        <v>61</v>
      </c>
    </row>
    <row r="421" spans="1:2">
      <c r="A421" s="12">
        <v>152778</v>
      </c>
      <c r="B421" s="12" t="s">
        <v>61</v>
      </c>
    </row>
    <row r="422" spans="1:2">
      <c r="A422" s="12">
        <v>152779</v>
      </c>
      <c r="B422" s="12" t="s">
        <v>61</v>
      </c>
    </row>
    <row r="423" spans="1:2">
      <c r="A423" s="12">
        <v>152780</v>
      </c>
      <c r="B423" s="12" t="s">
        <v>61</v>
      </c>
    </row>
    <row r="424" spans="1:2">
      <c r="A424" s="12">
        <v>152781</v>
      </c>
      <c r="B424" s="12" t="s">
        <v>61</v>
      </c>
    </row>
    <row r="425" spans="1:2">
      <c r="A425" s="12">
        <v>152783</v>
      </c>
      <c r="B425" s="12" t="s">
        <v>61</v>
      </c>
    </row>
    <row r="426" spans="1:2">
      <c r="A426" s="12">
        <v>152784</v>
      </c>
      <c r="B426" s="12" t="s">
        <v>61</v>
      </c>
    </row>
    <row r="427" spans="1:2">
      <c r="A427" s="12">
        <v>152786</v>
      </c>
      <c r="B427" s="12" t="s">
        <v>61</v>
      </c>
    </row>
    <row r="428" spans="1:2">
      <c r="A428" s="12">
        <v>152787</v>
      </c>
      <c r="B428" s="12" t="s">
        <v>61</v>
      </c>
    </row>
    <row r="429" spans="1:2">
      <c r="A429" s="12">
        <v>152788</v>
      </c>
      <c r="B429" s="12" t="s">
        <v>61</v>
      </c>
    </row>
    <row r="430" spans="1:2">
      <c r="A430" s="12">
        <v>152789</v>
      </c>
      <c r="B430" s="12" t="s">
        <v>61</v>
      </c>
    </row>
    <row r="431" spans="1:2">
      <c r="A431" s="12">
        <v>152790</v>
      </c>
      <c r="B431" s="12" t="s">
        <v>61</v>
      </c>
    </row>
    <row r="432" spans="1:2">
      <c r="A432" s="12">
        <v>152791</v>
      </c>
      <c r="B432" s="12" t="s">
        <v>61</v>
      </c>
    </row>
    <row r="433" spans="1:2">
      <c r="A433" s="12">
        <v>152792</v>
      </c>
      <c r="B433" s="12" t="s">
        <v>61</v>
      </c>
    </row>
    <row r="434" spans="1:2">
      <c r="A434" s="12">
        <v>152793</v>
      </c>
      <c r="B434" s="12" t="s">
        <v>61</v>
      </c>
    </row>
    <row r="435" spans="1:2">
      <c r="A435" s="12">
        <v>152794</v>
      </c>
      <c r="B435" s="12" t="s">
        <v>61</v>
      </c>
    </row>
    <row r="436" spans="1:2">
      <c r="A436" s="12">
        <v>152795</v>
      </c>
      <c r="B436" s="12" t="s">
        <v>61</v>
      </c>
    </row>
    <row r="437" spans="1:2">
      <c r="A437" s="12">
        <v>152796</v>
      </c>
      <c r="B437" s="12" t="s">
        <v>61</v>
      </c>
    </row>
    <row r="438" spans="1:2">
      <c r="A438" s="12">
        <v>152797</v>
      </c>
      <c r="B438" s="12" t="s">
        <v>61</v>
      </c>
    </row>
    <row r="439" spans="1:2">
      <c r="A439" s="12">
        <v>152798</v>
      </c>
      <c r="B439" s="12" t="s">
        <v>61</v>
      </c>
    </row>
    <row r="440" spans="1:2">
      <c r="A440" s="12">
        <v>152799</v>
      </c>
      <c r="B440" s="12" t="s">
        <v>61</v>
      </c>
    </row>
    <row r="441" spans="1:2">
      <c r="A441" s="12">
        <v>152800</v>
      </c>
      <c r="B441" s="12" t="s">
        <v>61</v>
      </c>
    </row>
    <row r="442" spans="1:2">
      <c r="A442" s="12">
        <v>152801</v>
      </c>
      <c r="B442" s="12" t="s">
        <v>61</v>
      </c>
    </row>
    <row r="443" spans="1:2">
      <c r="A443" s="12">
        <v>152802</v>
      </c>
      <c r="B443" s="12" t="s">
        <v>61</v>
      </c>
    </row>
    <row r="444" spans="1:2">
      <c r="A444" s="12">
        <v>152803</v>
      </c>
      <c r="B444" s="12" t="s">
        <v>61</v>
      </c>
    </row>
    <row r="445" spans="1:2">
      <c r="A445" s="12">
        <v>152804</v>
      </c>
      <c r="B445" s="12" t="s">
        <v>61</v>
      </c>
    </row>
    <row r="446" spans="1:2">
      <c r="A446" s="12">
        <v>152805</v>
      </c>
      <c r="B446" s="12" t="s">
        <v>61</v>
      </c>
    </row>
    <row r="447" spans="1:2">
      <c r="A447" s="12">
        <v>152806</v>
      </c>
      <c r="B447" s="12" t="s">
        <v>61</v>
      </c>
    </row>
    <row r="448" spans="1:2">
      <c r="A448" s="12">
        <v>152807</v>
      </c>
      <c r="B448" s="12" t="s">
        <v>61</v>
      </c>
    </row>
    <row r="449" spans="1:2">
      <c r="A449" s="12">
        <v>152808</v>
      </c>
      <c r="B449" s="12" t="s">
        <v>61</v>
      </c>
    </row>
    <row r="450" spans="1:2">
      <c r="A450" s="12">
        <v>152809</v>
      </c>
      <c r="B450" s="12" t="s">
        <v>61</v>
      </c>
    </row>
    <row r="451" spans="1:2">
      <c r="A451" s="12">
        <v>152810</v>
      </c>
      <c r="B451" s="12" t="s">
        <v>61</v>
      </c>
    </row>
    <row r="452" spans="1:2">
      <c r="A452" s="12">
        <v>152811</v>
      </c>
      <c r="B452" s="12" t="s">
        <v>61</v>
      </c>
    </row>
    <row r="453" spans="1:2">
      <c r="A453" s="12">
        <v>152812</v>
      </c>
      <c r="B453" s="12" t="s">
        <v>61</v>
      </c>
    </row>
    <row r="454" spans="1:2">
      <c r="A454" s="12">
        <v>152813</v>
      </c>
      <c r="B454" s="12" t="s">
        <v>61</v>
      </c>
    </row>
    <row r="455" spans="1:2">
      <c r="A455" s="12">
        <v>152814</v>
      </c>
      <c r="B455" s="12" t="s">
        <v>61</v>
      </c>
    </row>
    <row r="456" spans="1:2">
      <c r="A456" s="12">
        <v>152815</v>
      </c>
      <c r="B456" s="12" t="s">
        <v>61</v>
      </c>
    </row>
    <row r="457" spans="1:2">
      <c r="A457" s="12">
        <v>152816</v>
      </c>
      <c r="B457" s="12" t="s">
        <v>61</v>
      </c>
    </row>
    <row r="458" spans="1:2">
      <c r="A458" s="12">
        <v>152817</v>
      </c>
      <c r="B458" s="12" t="s">
        <v>61</v>
      </c>
    </row>
    <row r="459" spans="1:2">
      <c r="A459" s="12">
        <v>152818</v>
      </c>
      <c r="B459" s="12" t="s">
        <v>61</v>
      </c>
    </row>
    <row r="460" spans="1:2">
      <c r="A460" s="12">
        <v>152819</v>
      </c>
      <c r="B460" s="12" t="s">
        <v>61</v>
      </c>
    </row>
    <row r="461" spans="1:2">
      <c r="A461" s="12">
        <v>152820</v>
      </c>
      <c r="B461" s="12" t="s">
        <v>61</v>
      </c>
    </row>
    <row r="462" spans="1:2">
      <c r="A462" s="12">
        <v>152821</v>
      </c>
      <c r="B462" s="12" t="s">
        <v>61</v>
      </c>
    </row>
    <row r="463" spans="1:2">
      <c r="A463" s="12">
        <v>152822</v>
      </c>
      <c r="B463" s="12" t="s">
        <v>61</v>
      </c>
    </row>
    <row r="464" spans="1:2">
      <c r="A464" s="12">
        <v>152823</v>
      </c>
      <c r="B464" s="12" t="s">
        <v>61</v>
      </c>
    </row>
    <row r="465" spans="1:2">
      <c r="A465" s="12">
        <v>152824</v>
      </c>
      <c r="B465" s="12" t="s">
        <v>61</v>
      </c>
    </row>
    <row r="466" spans="1:2">
      <c r="A466" s="12">
        <v>152825</v>
      </c>
      <c r="B466" s="12" t="s">
        <v>61</v>
      </c>
    </row>
    <row r="467" spans="1:2">
      <c r="A467" s="12">
        <v>152902</v>
      </c>
      <c r="B467" s="12" t="s">
        <v>61</v>
      </c>
    </row>
    <row r="468" spans="1:2">
      <c r="A468" s="12">
        <v>152903</v>
      </c>
      <c r="B468" s="12" t="s">
        <v>61</v>
      </c>
    </row>
    <row r="469" spans="1:2">
      <c r="A469" s="12">
        <v>152904</v>
      </c>
      <c r="B469" s="12" t="s">
        <v>61</v>
      </c>
    </row>
    <row r="470" spans="1:2">
      <c r="A470" s="12">
        <v>152905</v>
      </c>
      <c r="B470" s="12" t="s">
        <v>61</v>
      </c>
    </row>
    <row r="471" spans="1:2">
      <c r="A471" s="12">
        <v>152906</v>
      </c>
      <c r="B471" s="12" t="s">
        <v>61</v>
      </c>
    </row>
    <row r="472" spans="1:2">
      <c r="A472" s="12">
        <v>152907</v>
      </c>
      <c r="B472" s="12" t="s">
        <v>61</v>
      </c>
    </row>
    <row r="473" spans="1:2">
      <c r="A473" s="12">
        <v>152908</v>
      </c>
      <c r="B473" s="12" t="s">
        <v>61</v>
      </c>
    </row>
    <row r="474" spans="1:2">
      <c r="A474" s="12">
        <v>152912</v>
      </c>
      <c r="B474" s="12" t="s">
        <v>61</v>
      </c>
    </row>
    <row r="475" spans="1:2">
      <c r="A475" s="12">
        <v>152913</v>
      </c>
      <c r="B475" s="12" t="s">
        <v>61</v>
      </c>
    </row>
    <row r="476" spans="1:2">
      <c r="A476" s="12">
        <v>152915</v>
      </c>
      <c r="B476" s="12" t="s">
        <v>61</v>
      </c>
    </row>
    <row r="477" spans="1:2">
      <c r="A477" s="12">
        <v>152916</v>
      </c>
      <c r="B477" s="12" t="s">
        <v>61</v>
      </c>
    </row>
    <row r="478" spans="1:2">
      <c r="A478" s="12">
        <v>152917</v>
      </c>
      <c r="B478" s="12" t="s">
        <v>61</v>
      </c>
    </row>
    <row r="479" spans="1:2">
      <c r="A479" s="12">
        <v>152920</v>
      </c>
      <c r="B479" s="12" t="s">
        <v>61</v>
      </c>
    </row>
    <row r="480" spans="1:2">
      <c r="A480" s="12">
        <v>152922</v>
      </c>
      <c r="B480" s="12" t="s">
        <v>61</v>
      </c>
    </row>
    <row r="481" spans="1:2">
      <c r="A481" s="12">
        <v>152925</v>
      </c>
      <c r="B481" s="12" t="s">
        <v>61</v>
      </c>
    </row>
    <row r="482" spans="1:2">
      <c r="A482" s="12">
        <v>152926</v>
      </c>
      <c r="B482" s="12" t="s">
        <v>61</v>
      </c>
    </row>
    <row r="483" spans="1:2">
      <c r="A483" s="12">
        <v>152927</v>
      </c>
      <c r="B483" s="12" t="s">
        <v>61</v>
      </c>
    </row>
    <row r="484" spans="1:2">
      <c r="A484" s="12">
        <v>152929</v>
      </c>
      <c r="B484" s="12" t="s">
        <v>61</v>
      </c>
    </row>
    <row r="485" spans="1:2">
      <c r="A485" s="12">
        <v>152934</v>
      </c>
      <c r="B485" s="12" t="s">
        <v>61</v>
      </c>
    </row>
    <row r="486" spans="1:2">
      <c r="A486" s="12">
        <v>152935</v>
      </c>
      <c r="B486" s="12" t="s">
        <v>61</v>
      </c>
    </row>
    <row r="487" spans="1:2">
      <c r="A487" s="12">
        <v>152936</v>
      </c>
      <c r="B487" s="12" t="s">
        <v>61</v>
      </c>
    </row>
    <row r="488" spans="1:2">
      <c r="A488" s="12">
        <v>152937</v>
      </c>
      <c r="B488" s="12" t="s">
        <v>61</v>
      </c>
    </row>
    <row r="489" spans="1:2">
      <c r="A489" s="12">
        <v>152939</v>
      </c>
      <c r="B489" s="12" t="s">
        <v>61</v>
      </c>
    </row>
    <row r="490" spans="1:2">
      <c r="A490" s="12">
        <v>152940</v>
      </c>
      <c r="B490" s="12" t="s">
        <v>61</v>
      </c>
    </row>
    <row r="491" spans="1:2">
      <c r="A491" s="12">
        <v>152941</v>
      </c>
      <c r="B491" s="12" t="s">
        <v>61</v>
      </c>
    </row>
    <row r="492" spans="1:2">
      <c r="A492" s="12">
        <v>152942</v>
      </c>
      <c r="B492" s="12" t="s">
        <v>61</v>
      </c>
    </row>
    <row r="493" spans="1:2">
      <c r="A493" s="12">
        <v>152945</v>
      </c>
      <c r="B493" s="12" t="s">
        <v>61</v>
      </c>
    </row>
    <row r="494" spans="1:2">
      <c r="A494" s="12">
        <v>152946</v>
      </c>
      <c r="B494" s="12" t="s">
        <v>61</v>
      </c>
    </row>
    <row r="495" spans="1:2">
      <c r="A495" s="12">
        <v>152950</v>
      </c>
      <c r="B495" s="12" t="s">
        <v>61</v>
      </c>
    </row>
    <row r="496" spans="1:2">
      <c r="A496" s="12">
        <v>152951</v>
      </c>
      <c r="B496" s="12" t="s">
        <v>61</v>
      </c>
    </row>
    <row r="497" spans="1:2">
      <c r="A497" s="12">
        <v>152952</v>
      </c>
      <c r="B497" s="12" t="s">
        <v>61</v>
      </c>
    </row>
    <row r="498" spans="1:2">
      <c r="A498" s="12">
        <v>152953</v>
      </c>
      <c r="B498" s="12" t="s">
        <v>61</v>
      </c>
    </row>
    <row r="499" spans="1:2">
      <c r="A499" s="12">
        <v>152955</v>
      </c>
      <c r="B499" s="12" t="s">
        <v>61</v>
      </c>
    </row>
    <row r="500" spans="1:2">
      <c r="A500" s="12">
        <v>152956</v>
      </c>
      <c r="B500" s="12" t="s">
        <v>61</v>
      </c>
    </row>
    <row r="501" spans="1:2">
      <c r="A501" s="12">
        <v>152960</v>
      </c>
      <c r="B501" s="12" t="s">
        <v>61</v>
      </c>
    </row>
    <row r="502" spans="1:2">
      <c r="A502" s="12">
        <v>152961</v>
      </c>
      <c r="B502" s="12" t="s">
        <v>61</v>
      </c>
    </row>
    <row r="503" spans="1:2">
      <c r="A503" s="12">
        <v>152962</v>
      </c>
      <c r="B503" s="12" t="s">
        <v>61</v>
      </c>
    </row>
    <row r="504" spans="1:2">
      <c r="A504" s="12">
        <v>152964</v>
      </c>
      <c r="B504" s="12" t="s">
        <v>61</v>
      </c>
    </row>
    <row r="505" spans="1:2">
      <c r="A505" s="12">
        <v>152965</v>
      </c>
      <c r="B505" s="12" t="s">
        <v>61</v>
      </c>
    </row>
    <row r="506" spans="1:2">
      <c r="A506" s="12">
        <v>152968</v>
      </c>
      <c r="B506" s="12" t="s">
        <v>61</v>
      </c>
    </row>
    <row r="507" spans="1:2">
      <c r="A507" s="12">
        <v>152972</v>
      </c>
      <c r="B507" s="12" t="s">
        <v>61</v>
      </c>
    </row>
    <row r="508" spans="1:2">
      <c r="A508" s="12">
        <v>152973</v>
      </c>
      <c r="B508" s="12" t="s">
        <v>61</v>
      </c>
    </row>
    <row r="509" spans="1:2">
      <c r="A509" s="12">
        <v>152974</v>
      </c>
      <c r="B509" s="12" t="s">
        <v>61</v>
      </c>
    </row>
    <row r="510" spans="1:2">
      <c r="A510" s="12">
        <v>152975</v>
      </c>
      <c r="B510" s="12" t="s">
        <v>61</v>
      </c>
    </row>
    <row r="511" spans="1:2">
      <c r="A511" s="12">
        <v>152976</v>
      </c>
      <c r="B511" s="12" t="s">
        <v>61</v>
      </c>
    </row>
    <row r="512" spans="1:2">
      <c r="A512" s="12">
        <v>152979</v>
      </c>
      <c r="B512" s="12" t="s">
        <v>61</v>
      </c>
    </row>
    <row r="513" spans="1:2">
      <c r="A513" s="12">
        <v>152980</v>
      </c>
      <c r="B513" s="12" t="s">
        <v>61</v>
      </c>
    </row>
    <row r="514" spans="1:2">
      <c r="A514" s="12">
        <v>152981</v>
      </c>
      <c r="B514" s="12" t="s">
        <v>61</v>
      </c>
    </row>
    <row r="515" spans="1:2">
      <c r="A515" s="12">
        <v>152982</v>
      </c>
      <c r="B515" s="12" t="s">
        <v>61</v>
      </c>
    </row>
    <row r="516" spans="1:2">
      <c r="A516" s="12">
        <v>152983</v>
      </c>
      <c r="B516" s="12" t="s">
        <v>61</v>
      </c>
    </row>
    <row r="517" spans="1:2">
      <c r="A517" s="12">
        <v>152984</v>
      </c>
      <c r="B517" s="12" t="s">
        <v>61</v>
      </c>
    </row>
    <row r="518" spans="1:2">
      <c r="A518" s="12">
        <v>152985</v>
      </c>
      <c r="B518" s="12" t="s">
        <v>61</v>
      </c>
    </row>
    <row r="519" spans="1:2">
      <c r="A519" s="12">
        <v>152986</v>
      </c>
      <c r="B519" s="12" t="s">
        <v>61</v>
      </c>
    </row>
    <row r="520" spans="1:2">
      <c r="A520" s="12">
        <v>152987</v>
      </c>
      <c r="B520" s="12" t="s">
        <v>61</v>
      </c>
    </row>
    <row r="521" spans="1:2">
      <c r="A521" s="12">
        <v>152988</v>
      </c>
      <c r="B521" s="12" t="s">
        <v>61</v>
      </c>
    </row>
    <row r="522" spans="1:2">
      <c r="A522" s="12">
        <v>152989</v>
      </c>
      <c r="B522" s="12" t="s">
        <v>61</v>
      </c>
    </row>
    <row r="523" spans="1:2">
      <c r="A523" s="12">
        <v>152990</v>
      </c>
      <c r="B523" s="12" t="s">
        <v>61</v>
      </c>
    </row>
    <row r="524" spans="1:2">
      <c r="A524" s="12">
        <v>152991</v>
      </c>
      <c r="B524" s="12" t="s">
        <v>61</v>
      </c>
    </row>
    <row r="525" spans="1:2">
      <c r="A525" s="12">
        <v>152992</v>
      </c>
      <c r="B525" s="12" t="s">
        <v>61</v>
      </c>
    </row>
    <row r="526" spans="1:2">
      <c r="A526" s="12">
        <v>152993</v>
      </c>
      <c r="B526" s="12" t="s">
        <v>61</v>
      </c>
    </row>
    <row r="527" spans="1:2">
      <c r="A527" s="12">
        <v>152994</v>
      </c>
      <c r="B527" s="12" t="s">
        <v>61</v>
      </c>
    </row>
    <row r="528" spans="1:2">
      <c r="A528" s="12">
        <v>152995</v>
      </c>
      <c r="B528" s="12" t="s">
        <v>61</v>
      </c>
    </row>
    <row r="529" spans="1:2">
      <c r="A529" s="12">
        <v>152996</v>
      </c>
      <c r="B529" s="12" t="s">
        <v>61</v>
      </c>
    </row>
    <row r="530" spans="1:2">
      <c r="A530" s="12">
        <v>152997</v>
      </c>
      <c r="B530" s="12" t="s">
        <v>61</v>
      </c>
    </row>
    <row r="531" spans="1:2">
      <c r="A531" s="12">
        <v>152998</v>
      </c>
      <c r="B531" s="12" t="s">
        <v>61</v>
      </c>
    </row>
    <row r="532" spans="1:2">
      <c r="A532" s="12">
        <v>152999</v>
      </c>
      <c r="B532" s="12" t="s">
        <v>61</v>
      </c>
    </row>
    <row r="533" spans="1:2">
      <c r="A533" s="12">
        <v>153001</v>
      </c>
      <c r="B533" s="12" t="s">
        <v>61</v>
      </c>
    </row>
    <row r="534" spans="1:2">
      <c r="A534" s="12">
        <v>153003</v>
      </c>
      <c r="B534" s="12" t="s">
        <v>61</v>
      </c>
    </row>
    <row r="535" spans="1:2">
      <c r="A535" s="12">
        <v>153004</v>
      </c>
      <c r="B535" s="12" t="s">
        <v>61</v>
      </c>
    </row>
    <row r="536" spans="1:2">
      <c r="A536" s="12">
        <v>153007</v>
      </c>
      <c r="B536" s="12" t="s">
        <v>61</v>
      </c>
    </row>
    <row r="537" spans="1:2">
      <c r="A537" s="12">
        <v>153008</v>
      </c>
      <c r="B537" s="12" t="s">
        <v>61</v>
      </c>
    </row>
    <row r="538" spans="1:2">
      <c r="A538" s="12">
        <v>153009</v>
      </c>
      <c r="B538" s="12" t="s">
        <v>61</v>
      </c>
    </row>
    <row r="539" spans="1:2">
      <c r="A539" s="12">
        <v>153101</v>
      </c>
      <c r="B539" s="12" t="s">
        <v>61</v>
      </c>
    </row>
    <row r="540" spans="1:2">
      <c r="A540" s="12">
        <v>153103</v>
      </c>
      <c r="B540" s="12" t="s">
        <v>61</v>
      </c>
    </row>
    <row r="541" spans="1:2">
      <c r="A541" s="12">
        <v>153108</v>
      </c>
      <c r="B541" s="12" t="s">
        <v>60</v>
      </c>
    </row>
    <row r="542" spans="1:2">
      <c r="A542" s="12">
        <v>153110</v>
      </c>
      <c r="B542" s="12" t="s">
        <v>61</v>
      </c>
    </row>
    <row r="543" spans="1:2">
      <c r="A543" s="12">
        <v>153115</v>
      </c>
      <c r="B543" s="12" t="s">
        <v>61</v>
      </c>
    </row>
    <row r="544" spans="1:2">
      <c r="A544" s="12">
        <v>153116</v>
      </c>
      <c r="B544" s="12" t="s">
        <v>61</v>
      </c>
    </row>
    <row r="545" spans="1:2">
      <c r="A545" s="12">
        <v>153117</v>
      </c>
      <c r="B545" s="12" t="s">
        <v>61</v>
      </c>
    </row>
    <row r="546" spans="1:2">
      <c r="A546" s="12">
        <v>153124</v>
      </c>
      <c r="B546" s="12" t="s">
        <v>61</v>
      </c>
    </row>
    <row r="547" spans="1:2">
      <c r="A547" s="12">
        <v>153125</v>
      </c>
      <c r="B547" s="12" t="s">
        <v>61</v>
      </c>
    </row>
    <row r="548" spans="1:2">
      <c r="A548" s="12">
        <v>153126</v>
      </c>
      <c r="B548" s="12" t="s">
        <v>61</v>
      </c>
    </row>
    <row r="549" spans="1:2">
      <c r="A549" s="12">
        <v>153127</v>
      </c>
      <c r="B549" s="12" t="s">
        <v>61</v>
      </c>
    </row>
    <row r="550" spans="1:2">
      <c r="A550" s="12">
        <v>153129</v>
      </c>
      <c r="B550" s="12" t="s">
        <v>61</v>
      </c>
    </row>
    <row r="551" spans="1:2">
      <c r="A551" s="12">
        <v>153130</v>
      </c>
      <c r="B551" s="12" t="s">
        <v>61</v>
      </c>
    </row>
    <row r="552" spans="1:2">
      <c r="A552" s="12">
        <v>153131</v>
      </c>
      <c r="B552" s="12" t="s">
        <v>61</v>
      </c>
    </row>
    <row r="553" spans="1:2">
      <c r="A553" s="12">
        <v>153132</v>
      </c>
      <c r="B553" s="12" t="s">
        <v>61</v>
      </c>
    </row>
    <row r="554" spans="1:2">
      <c r="A554" s="12">
        <v>153133</v>
      </c>
      <c r="B554" s="12" t="s">
        <v>61</v>
      </c>
    </row>
    <row r="555" spans="1:2">
      <c r="A555" s="12">
        <v>153201</v>
      </c>
      <c r="B555" s="12" t="s">
        <v>61</v>
      </c>
    </row>
    <row r="556" spans="1:2">
      <c r="A556" s="12">
        <v>153202</v>
      </c>
      <c r="B556" s="12" t="s">
        <v>61</v>
      </c>
    </row>
    <row r="557" spans="1:2">
      <c r="A557" s="12">
        <v>153204</v>
      </c>
      <c r="B557" s="12" t="s">
        <v>61</v>
      </c>
    </row>
    <row r="558" spans="1:2">
      <c r="A558" s="12">
        <v>153207</v>
      </c>
      <c r="B558" s="12" t="s">
        <v>61</v>
      </c>
    </row>
    <row r="559" spans="1:2">
      <c r="A559" s="12">
        <v>153208</v>
      </c>
      <c r="B559" s="12" t="s">
        <v>61</v>
      </c>
    </row>
    <row r="560" spans="1:2">
      <c r="A560" s="12">
        <v>153210</v>
      </c>
      <c r="B560" s="12" t="s">
        <v>61</v>
      </c>
    </row>
    <row r="561" spans="1:2">
      <c r="A561" s="12">
        <v>153211</v>
      </c>
      <c r="B561" s="12" t="s">
        <v>61</v>
      </c>
    </row>
    <row r="562" spans="1:2">
      <c r="A562" s="12">
        <v>153221</v>
      </c>
      <c r="B562" s="12" t="s">
        <v>60</v>
      </c>
    </row>
    <row r="563" spans="1:2">
      <c r="A563" s="12">
        <v>153222</v>
      </c>
      <c r="B563" s="12" t="s">
        <v>61</v>
      </c>
    </row>
    <row r="564" spans="1:2">
      <c r="A564" s="12">
        <v>153225</v>
      </c>
      <c r="B564" s="12" t="s">
        <v>61</v>
      </c>
    </row>
    <row r="565" spans="1:2">
      <c r="A565" s="12">
        <v>153226</v>
      </c>
      <c r="B565" s="12" t="s">
        <v>61</v>
      </c>
    </row>
    <row r="566" spans="1:2">
      <c r="A566" s="12">
        <v>153230</v>
      </c>
      <c r="B566" s="12" t="s">
        <v>61</v>
      </c>
    </row>
    <row r="567" spans="1:2">
      <c r="A567" s="12">
        <v>153232</v>
      </c>
      <c r="B567" s="12" t="s">
        <v>61</v>
      </c>
    </row>
    <row r="568" spans="1:2">
      <c r="A568" s="12">
        <v>153233</v>
      </c>
      <c r="B568" s="12" t="s">
        <v>61</v>
      </c>
    </row>
    <row r="569" spans="1:2">
      <c r="A569" s="12">
        <v>153236</v>
      </c>
      <c r="B569" s="12" t="s">
        <v>61</v>
      </c>
    </row>
    <row r="570" spans="1:2">
      <c r="A570" s="12">
        <v>153239</v>
      </c>
      <c r="B570" s="12" t="s">
        <v>61</v>
      </c>
    </row>
    <row r="571" spans="1:2">
      <c r="A571" s="12">
        <v>153242</v>
      </c>
      <c r="B571" s="12" t="s">
        <v>61</v>
      </c>
    </row>
    <row r="572" spans="1:2">
      <c r="A572" s="12">
        <v>153243</v>
      </c>
      <c r="B572" s="12" t="s">
        <v>61</v>
      </c>
    </row>
    <row r="573" spans="1:2">
      <c r="A573" s="12">
        <v>153246</v>
      </c>
      <c r="B573" s="12" t="s">
        <v>61</v>
      </c>
    </row>
    <row r="574" spans="1:2">
      <c r="A574" s="12">
        <v>153250</v>
      </c>
      <c r="B574" s="12" t="s">
        <v>61</v>
      </c>
    </row>
    <row r="575" spans="1:2">
      <c r="A575" s="12">
        <v>153251</v>
      </c>
      <c r="B575" s="12" t="s">
        <v>61</v>
      </c>
    </row>
    <row r="576" spans="1:2">
      <c r="A576" s="12">
        <v>153256</v>
      </c>
      <c r="B576" s="12" t="s">
        <v>61</v>
      </c>
    </row>
    <row r="577" spans="1:2">
      <c r="A577" s="12">
        <v>153265</v>
      </c>
      <c r="B577" s="12" t="s">
        <v>61</v>
      </c>
    </row>
    <row r="578" spans="1:2">
      <c r="A578" s="12">
        <v>153274</v>
      </c>
      <c r="B578" s="12" t="s">
        <v>61</v>
      </c>
    </row>
    <row r="579" spans="1:2">
      <c r="A579" s="12">
        <v>153276</v>
      </c>
      <c r="B579" s="12" t="s">
        <v>61</v>
      </c>
    </row>
    <row r="580" spans="1:2">
      <c r="A580" s="12">
        <v>153277</v>
      </c>
      <c r="B580" s="12" t="s">
        <v>61</v>
      </c>
    </row>
    <row r="581" spans="1:2">
      <c r="A581" s="12">
        <v>153278</v>
      </c>
      <c r="B581" s="12" t="s">
        <v>61</v>
      </c>
    </row>
    <row r="582" spans="1:2">
      <c r="A582" s="12">
        <v>153279</v>
      </c>
      <c r="B582" s="12" t="s">
        <v>61</v>
      </c>
    </row>
    <row r="583" spans="1:2">
      <c r="A583" s="12">
        <v>153280</v>
      </c>
      <c r="B583" s="12" t="s">
        <v>61</v>
      </c>
    </row>
    <row r="584" spans="1:2">
      <c r="A584" s="12">
        <v>153281</v>
      </c>
      <c r="B584" s="12" t="s">
        <v>61</v>
      </c>
    </row>
    <row r="585" spans="1:2">
      <c r="A585" s="12">
        <v>153283</v>
      </c>
      <c r="B585" s="12" t="s">
        <v>61</v>
      </c>
    </row>
    <row r="586" spans="1:2">
      <c r="A586" s="12">
        <v>153284</v>
      </c>
      <c r="B586" s="12" t="s">
        <v>61</v>
      </c>
    </row>
    <row r="587" spans="1:2">
      <c r="A587" s="12">
        <v>153285</v>
      </c>
      <c r="B587" s="12" t="s">
        <v>61</v>
      </c>
    </row>
    <row r="588" spans="1:2">
      <c r="A588" s="12">
        <v>153286</v>
      </c>
      <c r="B588" s="12" t="s">
        <v>61</v>
      </c>
    </row>
    <row r="589" spans="1:2">
      <c r="A589" s="12">
        <v>153287</v>
      </c>
      <c r="B589" s="12" t="s">
        <v>61</v>
      </c>
    </row>
    <row r="590" spans="1:2">
      <c r="A590" s="12">
        <v>153288</v>
      </c>
      <c r="B590" s="12" t="s">
        <v>61</v>
      </c>
    </row>
    <row r="591" spans="1:2">
      <c r="A591" s="12">
        <v>153289</v>
      </c>
      <c r="B591" s="12" t="s">
        <v>61</v>
      </c>
    </row>
    <row r="592" spans="1:2">
      <c r="A592" s="12">
        <v>153290</v>
      </c>
      <c r="B592" s="12" t="s">
        <v>60</v>
      </c>
    </row>
    <row r="593" spans="1:2">
      <c r="A593" s="12">
        <v>153291</v>
      </c>
      <c r="B593" s="12" t="s">
        <v>61</v>
      </c>
    </row>
    <row r="594" spans="1:2">
      <c r="A594" s="12">
        <v>153292</v>
      </c>
      <c r="B594" s="12" t="s">
        <v>61</v>
      </c>
    </row>
    <row r="595" spans="1:2">
      <c r="A595" s="12">
        <v>153293</v>
      </c>
      <c r="B595" s="12" t="s">
        <v>61</v>
      </c>
    </row>
    <row r="596" spans="1:2">
      <c r="A596" s="12">
        <v>153294</v>
      </c>
      <c r="B596" s="12" t="s">
        <v>61</v>
      </c>
    </row>
    <row r="597" spans="1:2">
      <c r="A597" s="12">
        <v>153295</v>
      </c>
      <c r="B597" s="12" t="s">
        <v>61</v>
      </c>
    </row>
    <row r="598" spans="1:2">
      <c r="A598" s="12">
        <v>153296</v>
      </c>
      <c r="B598" s="12" t="s">
        <v>61</v>
      </c>
    </row>
    <row r="599" spans="1:2">
      <c r="A599" s="12">
        <v>153299</v>
      </c>
      <c r="B599" s="12" t="s">
        <v>61</v>
      </c>
    </row>
    <row r="600" spans="1:2">
      <c r="A600" s="12">
        <v>153301</v>
      </c>
      <c r="B600" s="12" t="s">
        <v>61</v>
      </c>
    </row>
    <row r="601" spans="1:2">
      <c r="A601" s="12">
        <v>153302</v>
      </c>
      <c r="B601" s="12" t="s">
        <v>61</v>
      </c>
    </row>
    <row r="602" spans="1:2">
      <c r="A602" s="12">
        <v>153304</v>
      </c>
      <c r="B602" s="12" t="s">
        <v>61</v>
      </c>
    </row>
    <row r="603" spans="1:2">
      <c r="A603" s="12">
        <v>153305</v>
      </c>
      <c r="B603" s="12" t="s">
        <v>61</v>
      </c>
    </row>
    <row r="604" spans="1:2">
      <c r="A604" s="12">
        <v>153306</v>
      </c>
      <c r="B604" s="12" t="s">
        <v>61</v>
      </c>
    </row>
    <row r="605" spans="1:2">
      <c r="A605" s="12">
        <v>153307</v>
      </c>
      <c r="B605" s="12" t="s">
        <v>61</v>
      </c>
    </row>
    <row r="606" spans="1:2">
      <c r="A606" s="12">
        <v>153308</v>
      </c>
      <c r="B606" s="12" t="s">
        <v>61</v>
      </c>
    </row>
    <row r="607" spans="1:2">
      <c r="A607" s="12">
        <v>153309</v>
      </c>
      <c r="B607" s="12" t="s">
        <v>61</v>
      </c>
    </row>
    <row r="608" spans="1:2">
      <c r="A608" s="12">
        <v>153310</v>
      </c>
      <c r="B608" s="12" t="s">
        <v>61</v>
      </c>
    </row>
    <row r="609" spans="1:2">
      <c r="A609" s="12">
        <v>153311</v>
      </c>
      <c r="B609" s="12" t="s">
        <v>61</v>
      </c>
    </row>
    <row r="610" spans="1:2">
      <c r="A610" s="12">
        <v>153312</v>
      </c>
      <c r="B610" s="12" t="s">
        <v>61</v>
      </c>
    </row>
    <row r="611" spans="1:2">
      <c r="A611" s="12">
        <v>153313</v>
      </c>
      <c r="B611" s="12" t="s">
        <v>61</v>
      </c>
    </row>
    <row r="612" spans="1:2">
      <c r="A612" s="12">
        <v>153314</v>
      </c>
      <c r="B612" s="12" t="s">
        <v>61</v>
      </c>
    </row>
    <row r="613" spans="1:2">
      <c r="A613" s="12">
        <v>153315</v>
      </c>
      <c r="B613" s="12" t="s">
        <v>61</v>
      </c>
    </row>
    <row r="614" spans="1:2">
      <c r="A614" s="12">
        <v>153316</v>
      </c>
      <c r="B614" s="12" t="s">
        <v>61</v>
      </c>
    </row>
    <row r="615" spans="1:2">
      <c r="A615" s="12">
        <v>153317</v>
      </c>
      <c r="B615" s="12" t="s">
        <v>61</v>
      </c>
    </row>
    <row r="616" spans="1:2">
      <c r="A616" s="12">
        <v>153318</v>
      </c>
      <c r="B616" s="12" t="s">
        <v>61</v>
      </c>
    </row>
    <row r="617" spans="1:2">
      <c r="A617" s="12">
        <v>153319</v>
      </c>
      <c r="B617" s="12" t="s">
        <v>61</v>
      </c>
    </row>
    <row r="618" spans="1:2">
      <c r="A618" s="12">
        <v>153320</v>
      </c>
      <c r="B618" s="12" t="s">
        <v>61</v>
      </c>
    </row>
    <row r="619" spans="1:2">
      <c r="A619" s="12">
        <v>153321</v>
      </c>
      <c r="B619" s="12" t="s">
        <v>61</v>
      </c>
    </row>
    <row r="620" spans="1:2">
      <c r="A620" s="12">
        <v>153322</v>
      </c>
      <c r="B620" s="12" t="s">
        <v>61</v>
      </c>
    </row>
    <row r="621" spans="1:2">
      <c r="A621" s="12">
        <v>153323</v>
      </c>
      <c r="B621" s="12" t="s">
        <v>61</v>
      </c>
    </row>
    <row r="622" spans="1:2">
      <c r="A622" s="12">
        <v>153324</v>
      </c>
      <c r="B622" s="12" t="s">
        <v>61</v>
      </c>
    </row>
    <row r="623" spans="1:2">
      <c r="A623" s="12">
        <v>153325</v>
      </c>
      <c r="B623" s="12" t="s">
        <v>61</v>
      </c>
    </row>
    <row r="624" spans="1:2">
      <c r="A624" s="12">
        <v>153326</v>
      </c>
      <c r="B624" s="12" t="s">
        <v>61</v>
      </c>
    </row>
    <row r="625" spans="1:2">
      <c r="A625" s="12">
        <v>153327</v>
      </c>
      <c r="B625" s="12" t="s">
        <v>61</v>
      </c>
    </row>
    <row r="626" spans="1:2">
      <c r="A626" s="12">
        <v>153328</v>
      </c>
      <c r="B626" s="12" t="s">
        <v>61</v>
      </c>
    </row>
    <row r="627" spans="1:2">
      <c r="A627" s="12">
        <v>153329</v>
      </c>
      <c r="B627" s="12" t="s">
        <v>61</v>
      </c>
    </row>
    <row r="628" spans="1:2">
      <c r="A628" s="12">
        <v>153330</v>
      </c>
      <c r="B628" s="12" t="s">
        <v>61</v>
      </c>
    </row>
    <row r="629" spans="1:2">
      <c r="A629" s="12">
        <v>153331</v>
      </c>
      <c r="B629" s="12" t="s">
        <v>61</v>
      </c>
    </row>
    <row r="630" spans="1:2">
      <c r="A630" s="12">
        <v>153332</v>
      </c>
      <c r="B630" s="12" t="s">
        <v>61</v>
      </c>
    </row>
    <row r="631" spans="1:2">
      <c r="A631" s="12">
        <v>153333</v>
      </c>
      <c r="B631" s="12" t="s">
        <v>61</v>
      </c>
    </row>
    <row r="632" spans="1:2">
      <c r="A632" s="12">
        <v>153334</v>
      </c>
      <c r="B632" s="12" t="s">
        <v>61</v>
      </c>
    </row>
    <row r="633" spans="1:2">
      <c r="A633" s="12">
        <v>153335</v>
      </c>
      <c r="B633" s="12" t="s">
        <v>61</v>
      </c>
    </row>
    <row r="634" spans="1:2">
      <c r="A634" s="12">
        <v>153336</v>
      </c>
      <c r="B634" s="12" t="s">
        <v>61</v>
      </c>
    </row>
    <row r="635" spans="1:2">
      <c r="A635" s="12">
        <v>153337</v>
      </c>
      <c r="B635" s="12" t="s">
        <v>61</v>
      </c>
    </row>
    <row r="636" spans="1:2">
      <c r="A636" s="12">
        <v>153338</v>
      </c>
      <c r="B636" s="12" t="s">
        <v>61</v>
      </c>
    </row>
    <row r="637" spans="1:2">
      <c r="A637" s="12">
        <v>153339</v>
      </c>
      <c r="B637" s="12" t="s">
        <v>61</v>
      </c>
    </row>
    <row r="638" spans="1:2">
      <c r="A638" s="12">
        <v>153340</v>
      </c>
      <c r="B638" s="12" t="s">
        <v>61</v>
      </c>
    </row>
    <row r="639" spans="1:2">
      <c r="A639" s="12">
        <v>153341</v>
      </c>
      <c r="B639" s="12" t="s">
        <v>61</v>
      </c>
    </row>
    <row r="640" spans="1:2">
      <c r="A640" s="12">
        <v>153342</v>
      </c>
      <c r="B640" s="12" t="s">
        <v>61</v>
      </c>
    </row>
    <row r="641" spans="1:2">
      <c r="A641" s="12">
        <v>153343</v>
      </c>
      <c r="B641" s="12" t="s">
        <v>61</v>
      </c>
    </row>
    <row r="642" spans="1:2">
      <c r="A642" s="12">
        <v>153344</v>
      </c>
      <c r="B642" s="12" t="s">
        <v>61</v>
      </c>
    </row>
    <row r="643" spans="1:2">
      <c r="A643" s="12">
        <v>153345</v>
      </c>
      <c r="B643" s="12" t="s">
        <v>61</v>
      </c>
    </row>
    <row r="644" spans="1:2">
      <c r="A644" s="12">
        <v>153346</v>
      </c>
      <c r="B644" s="12" t="s">
        <v>61</v>
      </c>
    </row>
    <row r="645" spans="1:2">
      <c r="A645" s="12">
        <v>153347</v>
      </c>
      <c r="B645" s="12" t="s">
        <v>61</v>
      </c>
    </row>
    <row r="646" spans="1:2">
      <c r="A646" s="12">
        <v>153348</v>
      </c>
      <c r="B646" s="12" t="s">
        <v>61</v>
      </c>
    </row>
    <row r="647" spans="1:2">
      <c r="A647" s="12">
        <v>153349</v>
      </c>
      <c r="B647" s="12" t="s">
        <v>61</v>
      </c>
    </row>
    <row r="648" spans="1:2">
      <c r="A648" s="12">
        <v>153350</v>
      </c>
      <c r="B648" s="12" t="s">
        <v>61</v>
      </c>
    </row>
    <row r="649" spans="1:2">
      <c r="A649" s="12">
        <v>153351</v>
      </c>
      <c r="B649" s="12" t="s">
        <v>61</v>
      </c>
    </row>
    <row r="650" spans="1:2">
      <c r="A650" s="12">
        <v>153352</v>
      </c>
      <c r="B650" s="12" t="s">
        <v>61</v>
      </c>
    </row>
    <row r="651" spans="1:2">
      <c r="A651" s="12">
        <v>153353</v>
      </c>
      <c r="B651" s="12" t="s">
        <v>61</v>
      </c>
    </row>
    <row r="652" spans="1:2">
      <c r="A652" s="12">
        <v>153354</v>
      </c>
      <c r="B652" s="12" t="s">
        <v>61</v>
      </c>
    </row>
    <row r="653" spans="1:2">
      <c r="A653" s="12">
        <v>153355</v>
      </c>
      <c r="B653" s="12" t="s">
        <v>61</v>
      </c>
    </row>
    <row r="654" spans="1:2">
      <c r="A654" s="12">
        <v>153356</v>
      </c>
      <c r="B654" s="12" t="s">
        <v>61</v>
      </c>
    </row>
    <row r="655" spans="1:2">
      <c r="A655" s="12">
        <v>153357</v>
      </c>
      <c r="B655" s="12" t="s">
        <v>61</v>
      </c>
    </row>
    <row r="656" spans="1:2">
      <c r="A656" s="12">
        <v>153358</v>
      </c>
      <c r="B656" s="12" t="s">
        <v>61</v>
      </c>
    </row>
    <row r="657" spans="1:2">
      <c r="A657" s="12">
        <v>153359</v>
      </c>
      <c r="B657" s="12" t="s">
        <v>61</v>
      </c>
    </row>
    <row r="658" spans="1:2">
      <c r="A658" s="12">
        <v>153360</v>
      </c>
      <c r="B658" s="12" t="s">
        <v>61</v>
      </c>
    </row>
    <row r="659" spans="1:2">
      <c r="A659" s="12">
        <v>153361</v>
      </c>
      <c r="B659" s="12" t="s">
        <v>61</v>
      </c>
    </row>
    <row r="660" spans="1:2">
      <c r="A660" s="12">
        <v>153362</v>
      </c>
      <c r="B660" s="12" t="s">
        <v>61</v>
      </c>
    </row>
    <row r="661" spans="1:2">
      <c r="A661" s="12">
        <v>153363</v>
      </c>
      <c r="B661" s="12" t="s">
        <v>61</v>
      </c>
    </row>
    <row r="662" spans="1:2">
      <c r="A662" s="12">
        <v>153364</v>
      </c>
      <c r="B662" s="12" t="s">
        <v>61</v>
      </c>
    </row>
    <row r="663" spans="1:2">
      <c r="A663" s="12">
        <v>153365</v>
      </c>
      <c r="B663" s="12" t="s">
        <v>61</v>
      </c>
    </row>
    <row r="664" spans="1:2">
      <c r="A664" s="12">
        <v>153366</v>
      </c>
      <c r="B664" s="12" t="s">
        <v>61</v>
      </c>
    </row>
    <row r="665" spans="1:2">
      <c r="A665" s="12">
        <v>153367</v>
      </c>
      <c r="B665" s="12" t="s">
        <v>61</v>
      </c>
    </row>
    <row r="666" spans="1:2">
      <c r="A666" s="12">
        <v>153368</v>
      </c>
      <c r="B666" s="12" t="s">
        <v>61</v>
      </c>
    </row>
    <row r="667" spans="1:2">
      <c r="A667" s="12">
        <v>153369</v>
      </c>
      <c r="B667" s="12" t="s">
        <v>61</v>
      </c>
    </row>
    <row r="668" spans="1:2">
      <c r="A668" s="12">
        <v>153370</v>
      </c>
      <c r="B668" s="12" t="s">
        <v>61</v>
      </c>
    </row>
    <row r="669" spans="1:2">
      <c r="A669" s="12">
        <v>153371</v>
      </c>
      <c r="B669" s="12" t="s">
        <v>61</v>
      </c>
    </row>
    <row r="670" spans="1:2">
      <c r="A670" s="12">
        <v>153372</v>
      </c>
      <c r="B670" s="12" t="s">
        <v>61</v>
      </c>
    </row>
    <row r="671" spans="1:2">
      <c r="A671" s="12">
        <v>153373</v>
      </c>
      <c r="B671" s="12" t="s">
        <v>61</v>
      </c>
    </row>
    <row r="672" spans="1:2">
      <c r="A672" s="12">
        <v>153374</v>
      </c>
      <c r="B672" s="12" t="s">
        <v>61</v>
      </c>
    </row>
    <row r="673" spans="1:2">
      <c r="A673" s="12">
        <v>153375</v>
      </c>
      <c r="B673" s="12" t="s">
        <v>61</v>
      </c>
    </row>
    <row r="674" spans="1:2">
      <c r="A674" s="12">
        <v>153376</v>
      </c>
      <c r="B674" s="12" t="s">
        <v>61</v>
      </c>
    </row>
    <row r="675" spans="1:2">
      <c r="A675" s="12">
        <v>153377</v>
      </c>
      <c r="B675" s="12" t="s">
        <v>61</v>
      </c>
    </row>
    <row r="676" spans="1:2">
      <c r="A676" s="12">
        <v>153378</v>
      </c>
      <c r="B676" s="12" t="s">
        <v>61</v>
      </c>
    </row>
    <row r="677" spans="1:2">
      <c r="A677" s="12">
        <v>153379</v>
      </c>
      <c r="B677" s="12" t="s">
        <v>61</v>
      </c>
    </row>
    <row r="678" spans="1:2">
      <c r="A678" s="12">
        <v>153380</v>
      </c>
      <c r="B678" s="12" t="s">
        <v>61</v>
      </c>
    </row>
    <row r="679" spans="1:2">
      <c r="A679" s="12">
        <v>153381</v>
      </c>
      <c r="B679" s="12" t="s">
        <v>61</v>
      </c>
    </row>
    <row r="680" spans="1:2">
      <c r="A680" s="12">
        <v>153382</v>
      </c>
      <c r="B680" s="12" t="s">
        <v>61</v>
      </c>
    </row>
    <row r="681" spans="1:2">
      <c r="A681" s="12">
        <v>153383</v>
      </c>
      <c r="B681" s="12" t="s">
        <v>61</v>
      </c>
    </row>
    <row r="682" spans="1:2">
      <c r="A682" s="12">
        <v>153384</v>
      </c>
      <c r="B682" s="12" t="s">
        <v>61</v>
      </c>
    </row>
    <row r="683" spans="1:2">
      <c r="A683" s="12">
        <v>153385</v>
      </c>
      <c r="B683" s="12" t="s">
        <v>61</v>
      </c>
    </row>
    <row r="684" spans="1:2">
      <c r="A684" s="12">
        <v>153386</v>
      </c>
      <c r="B684" s="12" t="s">
        <v>61</v>
      </c>
    </row>
    <row r="685" spans="1:2">
      <c r="A685" s="12">
        <v>153387</v>
      </c>
      <c r="B685" s="12" t="s">
        <v>61</v>
      </c>
    </row>
    <row r="686" spans="1:2">
      <c r="A686" s="12">
        <v>153388</v>
      </c>
      <c r="B686" s="12" t="s">
        <v>61</v>
      </c>
    </row>
    <row r="687" spans="1:2">
      <c r="A687" s="12">
        <v>154011</v>
      </c>
      <c r="B687" s="12" t="s">
        <v>61</v>
      </c>
    </row>
    <row r="688" spans="1:2">
      <c r="A688" s="12">
        <v>154013</v>
      </c>
      <c r="B688" s="12" t="s">
        <v>61</v>
      </c>
    </row>
    <row r="689" spans="1:2">
      <c r="A689" s="12">
        <v>154014</v>
      </c>
      <c r="B689" s="12" t="s">
        <v>61</v>
      </c>
    </row>
    <row r="690" spans="1:2">
      <c r="A690" s="12">
        <v>154015</v>
      </c>
      <c r="B690" s="12" t="s">
        <v>61</v>
      </c>
    </row>
    <row r="691" spans="1:2">
      <c r="A691" s="12">
        <v>154016</v>
      </c>
      <c r="B691" s="12" t="s">
        <v>61</v>
      </c>
    </row>
    <row r="692" spans="1:2">
      <c r="A692" s="12">
        <v>154101</v>
      </c>
      <c r="B692" s="12" t="s">
        <v>61</v>
      </c>
    </row>
    <row r="693" spans="1:2">
      <c r="A693" s="12">
        <v>154102</v>
      </c>
      <c r="B693" s="12" t="s">
        <v>61</v>
      </c>
    </row>
    <row r="694" spans="1:2">
      <c r="A694" s="12">
        <v>154105</v>
      </c>
      <c r="B694" s="12" t="s">
        <v>61</v>
      </c>
    </row>
    <row r="695" spans="1:2">
      <c r="A695" s="12">
        <v>154107</v>
      </c>
      <c r="B695" s="12" t="s">
        <v>61</v>
      </c>
    </row>
    <row r="696" spans="1:2">
      <c r="A696" s="12">
        <v>154108</v>
      </c>
      <c r="B696" s="12" t="s">
        <v>61</v>
      </c>
    </row>
    <row r="697" spans="1:2">
      <c r="A697" s="12">
        <v>154110</v>
      </c>
      <c r="B697" s="12" t="s">
        <v>61</v>
      </c>
    </row>
    <row r="698" spans="1:2">
      <c r="A698" s="12">
        <v>154111</v>
      </c>
      <c r="B698" s="12" t="s">
        <v>61</v>
      </c>
    </row>
    <row r="699" spans="1:2">
      <c r="A699" s="12">
        <v>154113</v>
      </c>
      <c r="B699" s="12" t="s">
        <v>61</v>
      </c>
    </row>
    <row r="700" spans="1:2">
      <c r="A700" s="12">
        <v>154115</v>
      </c>
      <c r="B700" s="12" t="s">
        <v>61</v>
      </c>
    </row>
    <row r="701" spans="1:2">
      <c r="A701" s="12">
        <v>154117</v>
      </c>
      <c r="B701" s="12" t="s">
        <v>61</v>
      </c>
    </row>
    <row r="702" spans="1:2">
      <c r="A702" s="12">
        <v>154118</v>
      </c>
      <c r="B702" s="12" t="s">
        <v>61</v>
      </c>
    </row>
    <row r="703" spans="1:2">
      <c r="A703" s="12">
        <v>154121</v>
      </c>
      <c r="B703" s="12" t="s">
        <v>61</v>
      </c>
    </row>
    <row r="704" spans="1:2">
      <c r="A704" s="12">
        <v>154123</v>
      </c>
      <c r="B704" s="12" t="s">
        <v>61</v>
      </c>
    </row>
    <row r="705" spans="1:2">
      <c r="A705" s="12">
        <v>154126</v>
      </c>
      <c r="B705" s="12" t="s">
        <v>61</v>
      </c>
    </row>
    <row r="706" spans="1:2">
      <c r="A706" s="12">
        <v>154128</v>
      </c>
      <c r="B706" s="12" t="s">
        <v>61</v>
      </c>
    </row>
    <row r="707" spans="1:2">
      <c r="A707" s="12">
        <v>154130</v>
      </c>
      <c r="B707" s="12" t="s">
        <v>61</v>
      </c>
    </row>
    <row r="708" spans="1:2">
      <c r="A708" s="12">
        <v>154132</v>
      </c>
      <c r="B708" s="12" t="s">
        <v>61</v>
      </c>
    </row>
    <row r="709" spans="1:2">
      <c r="A709" s="12">
        <v>154134</v>
      </c>
      <c r="B709" s="12" t="s">
        <v>61</v>
      </c>
    </row>
    <row r="710" spans="1:2">
      <c r="A710" s="12">
        <v>154136</v>
      </c>
      <c r="B710" s="12" t="s">
        <v>61</v>
      </c>
    </row>
    <row r="711" spans="1:2">
      <c r="A711" s="12">
        <v>154137</v>
      </c>
      <c r="B711" s="12" t="s">
        <v>61</v>
      </c>
    </row>
    <row r="712" spans="1:2">
      <c r="A712" s="12">
        <v>154138</v>
      </c>
      <c r="B712" s="12" t="s">
        <v>61</v>
      </c>
    </row>
    <row r="713" spans="1:2">
      <c r="A713" s="12">
        <v>154139</v>
      </c>
      <c r="B713" s="12" t="s">
        <v>61</v>
      </c>
    </row>
    <row r="714" spans="1:2">
      <c r="A714" s="12">
        <v>154140</v>
      </c>
      <c r="B714" s="12" t="s">
        <v>61</v>
      </c>
    </row>
    <row r="715" spans="1:2">
      <c r="A715" s="12">
        <v>154141</v>
      </c>
      <c r="B715" s="12" t="s">
        <v>61</v>
      </c>
    </row>
    <row r="716" spans="1:2">
      <c r="A716" s="12">
        <v>154142</v>
      </c>
      <c r="B716" s="12" t="s">
        <v>61</v>
      </c>
    </row>
    <row r="717" spans="1:2">
      <c r="A717" s="12">
        <v>154143</v>
      </c>
      <c r="B717" s="12" t="s">
        <v>61</v>
      </c>
    </row>
    <row r="718" spans="1:2">
      <c r="A718" s="12">
        <v>154144</v>
      </c>
      <c r="B718" s="12" t="s">
        <v>61</v>
      </c>
    </row>
    <row r="719" spans="1:2">
      <c r="A719" s="12">
        <v>154145</v>
      </c>
      <c r="B719" s="12" t="s">
        <v>61</v>
      </c>
    </row>
    <row r="720" spans="1:2">
      <c r="A720" s="12">
        <v>154146</v>
      </c>
      <c r="B720" s="12" t="s">
        <v>61</v>
      </c>
    </row>
    <row r="721" spans="1:2">
      <c r="A721" s="12">
        <v>154147</v>
      </c>
      <c r="B721" s="12" t="s">
        <v>61</v>
      </c>
    </row>
    <row r="722" spans="1:2">
      <c r="A722" s="12">
        <v>154148</v>
      </c>
      <c r="B722" s="12" t="s">
        <v>61</v>
      </c>
    </row>
    <row r="723" spans="1:2">
      <c r="A723" s="12">
        <v>154149</v>
      </c>
      <c r="B723" s="12" t="s">
        <v>61</v>
      </c>
    </row>
    <row r="724" spans="1:2">
      <c r="A724" s="12">
        <v>154150</v>
      </c>
      <c r="B724" s="12" t="s">
        <v>61</v>
      </c>
    </row>
    <row r="725" spans="1:2">
      <c r="A725" s="12">
        <v>154151</v>
      </c>
      <c r="B725" s="12" t="s">
        <v>61</v>
      </c>
    </row>
    <row r="726" spans="1:2">
      <c r="A726" s="12">
        <v>154204</v>
      </c>
      <c r="B726" s="12" t="s">
        <v>61</v>
      </c>
    </row>
    <row r="727" spans="1:2">
      <c r="A727" s="12">
        <v>154205</v>
      </c>
      <c r="B727" s="12" t="s">
        <v>61</v>
      </c>
    </row>
    <row r="728" spans="1:2">
      <c r="A728" s="12">
        <v>154208</v>
      </c>
      <c r="B728" s="12" t="s">
        <v>61</v>
      </c>
    </row>
    <row r="729" spans="1:2">
      <c r="A729" s="12">
        <v>154209</v>
      </c>
      <c r="B729" s="12" t="s">
        <v>61</v>
      </c>
    </row>
    <row r="730" spans="1:2">
      <c r="A730" s="12">
        <v>154212</v>
      </c>
      <c r="B730" s="12" t="s">
        <v>61</v>
      </c>
    </row>
    <row r="731" spans="1:2">
      <c r="A731" s="12">
        <v>154217</v>
      </c>
      <c r="B731" s="12" t="s">
        <v>61</v>
      </c>
    </row>
    <row r="732" spans="1:2">
      <c r="A732" s="12">
        <v>154219</v>
      </c>
      <c r="B732" s="12" t="s">
        <v>61</v>
      </c>
    </row>
    <row r="733" spans="1:2">
      <c r="A733" s="12">
        <v>154222</v>
      </c>
      <c r="B733" s="12" t="s">
        <v>61</v>
      </c>
    </row>
    <row r="734" spans="1:2">
      <c r="A734" s="12">
        <v>154224</v>
      </c>
      <c r="B734" s="12" t="s">
        <v>61</v>
      </c>
    </row>
    <row r="735" spans="1:2">
      <c r="A735" s="12">
        <v>154227</v>
      </c>
      <c r="B735" s="12" t="s">
        <v>61</v>
      </c>
    </row>
    <row r="736" spans="1:2">
      <c r="A736" s="12">
        <v>154228</v>
      </c>
      <c r="B736" s="12" t="s">
        <v>61</v>
      </c>
    </row>
    <row r="737" spans="1:2">
      <c r="A737" s="12">
        <v>154230</v>
      </c>
      <c r="B737" s="12" t="s">
        <v>61</v>
      </c>
    </row>
    <row r="738" spans="1:2">
      <c r="A738" s="12">
        <v>154232</v>
      </c>
      <c r="B738" s="12" t="s">
        <v>61</v>
      </c>
    </row>
    <row r="739" spans="1:2">
      <c r="A739" s="12">
        <v>154234</v>
      </c>
      <c r="B739" s="12" t="s">
        <v>61</v>
      </c>
    </row>
    <row r="740" spans="1:2">
      <c r="A740" s="12">
        <v>154239</v>
      </c>
      <c r="B740" s="12" t="s">
        <v>61</v>
      </c>
    </row>
    <row r="741" spans="1:2">
      <c r="A741" s="12">
        <v>154250</v>
      </c>
      <c r="B741" s="12" t="s">
        <v>61</v>
      </c>
    </row>
    <row r="742" spans="1:2">
      <c r="A742" s="12">
        <v>154251</v>
      </c>
      <c r="B742" s="12" t="s">
        <v>61</v>
      </c>
    </row>
    <row r="743" spans="1:2">
      <c r="A743" s="12">
        <v>154254</v>
      </c>
      <c r="B743" s="12" t="s">
        <v>61</v>
      </c>
    </row>
    <row r="744" spans="1:2">
      <c r="A744" s="12">
        <v>154261</v>
      </c>
      <c r="B744" s="12" t="s">
        <v>61</v>
      </c>
    </row>
    <row r="745" spans="1:2">
      <c r="A745" s="12">
        <v>154263</v>
      </c>
      <c r="B745" s="12" t="s">
        <v>61</v>
      </c>
    </row>
    <row r="746" spans="1:2">
      <c r="A746" s="12">
        <v>154264</v>
      </c>
      <c r="B746" s="12" t="s">
        <v>61</v>
      </c>
    </row>
    <row r="747" spans="1:2">
      <c r="A747" s="12">
        <v>154265</v>
      </c>
      <c r="B747" s="12" t="s">
        <v>61</v>
      </c>
    </row>
    <row r="748" spans="1:2">
      <c r="A748" s="12">
        <v>154266</v>
      </c>
      <c r="B748" s="12" t="s">
        <v>61</v>
      </c>
    </row>
    <row r="749" spans="1:2">
      <c r="A749" s="12">
        <v>154267</v>
      </c>
      <c r="B749" s="12" t="s">
        <v>61</v>
      </c>
    </row>
    <row r="750" spans="1:2">
      <c r="A750" s="12">
        <v>154268</v>
      </c>
      <c r="B750" s="12" t="s">
        <v>61</v>
      </c>
    </row>
    <row r="751" spans="1:2">
      <c r="A751" s="12">
        <v>154270</v>
      </c>
      <c r="B751" s="12" t="s">
        <v>61</v>
      </c>
    </row>
    <row r="752" spans="1:2">
      <c r="A752" s="12">
        <v>154272</v>
      </c>
      <c r="B752" s="12" t="s">
        <v>61</v>
      </c>
    </row>
    <row r="753" spans="1:2">
      <c r="A753" s="12">
        <v>154273</v>
      </c>
      <c r="B753" s="12" t="s">
        <v>61</v>
      </c>
    </row>
    <row r="754" spans="1:2">
      <c r="A754" s="12">
        <v>154274</v>
      </c>
      <c r="B754" s="12" t="s">
        <v>61</v>
      </c>
    </row>
    <row r="755" spans="1:2">
      <c r="A755" s="12">
        <v>154275</v>
      </c>
      <c r="B755" s="12" t="s">
        <v>61</v>
      </c>
    </row>
    <row r="756" spans="1:2">
      <c r="A756" s="12">
        <v>154276</v>
      </c>
      <c r="B756" s="12" t="s">
        <v>60</v>
      </c>
    </row>
    <row r="757" spans="1:2">
      <c r="A757" s="12">
        <v>154401</v>
      </c>
      <c r="B757" s="12" t="s">
        <v>61</v>
      </c>
    </row>
    <row r="758" spans="1:2">
      <c r="A758" s="12">
        <v>154403</v>
      </c>
      <c r="B758" s="12" t="s">
        <v>61</v>
      </c>
    </row>
    <row r="759" spans="1:2">
      <c r="A759" s="12">
        <v>154405</v>
      </c>
      <c r="B759" s="12" t="s">
        <v>61</v>
      </c>
    </row>
    <row r="760" spans="1:2">
      <c r="A760" s="12">
        <v>154406</v>
      </c>
      <c r="B760" s="12" t="s">
        <v>61</v>
      </c>
    </row>
    <row r="761" spans="1:2">
      <c r="A761" s="12">
        <v>154407</v>
      </c>
      <c r="B761" s="12" t="s">
        <v>61</v>
      </c>
    </row>
    <row r="762" spans="1:2">
      <c r="A762" s="12">
        <v>154408</v>
      </c>
      <c r="B762" s="12" t="s">
        <v>61</v>
      </c>
    </row>
    <row r="763" spans="1:2">
      <c r="A763" s="12">
        <v>154409</v>
      </c>
      <c r="B763" s="12" t="s">
        <v>61</v>
      </c>
    </row>
    <row r="764" spans="1:2">
      <c r="A764" s="12">
        <v>154410</v>
      </c>
      <c r="B764" s="12" t="s">
        <v>61</v>
      </c>
    </row>
    <row r="765" spans="1:2">
      <c r="A765" s="12">
        <v>154411</v>
      </c>
      <c r="B765" s="12" t="s">
        <v>61</v>
      </c>
    </row>
    <row r="766" spans="1:2">
      <c r="A766" s="12">
        <v>154412</v>
      </c>
      <c r="B766" s="12" t="s">
        <v>61</v>
      </c>
    </row>
    <row r="767" spans="1:2">
      <c r="A767" s="12">
        <v>154413</v>
      </c>
      <c r="B767" s="12" t="s">
        <v>61</v>
      </c>
    </row>
    <row r="768" spans="1:2">
      <c r="A768" s="12">
        <v>154414</v>
      </c>
      <c r="B768" s="12" t="s">
        <v>61</v>
      </c>
    </row>
    <row r="769" spans="1:2">
      <c r="A769" s="12">
        <v>154415</v>
      </c>
      <c r="B769" s="12" t="s">
        <v>61</v>
      </c>
    </row>
    <row r="770" spans="1:2">
      <c r="A770" s="12">
        <v>154416</v>
      </c>
      <c r="B770" s="12" t="s">
        <v>61</v>
      </c>
    </row>
    <row r="771" spans="1:2">
      <c r="A771" s="12">
        <v>154417</v>
      </c>
      <c r="B771" s="12" t="s">
        <v>61</v>
      </c>
    </row>
    <row r="772" spans="1:2">
      <c r="A772" s="12">
        <v>154418</v>
      </c>
      <c r="B772" s="12" t="s">
        <v>61</v>
      </c>
    </row>
    <row r="773" spans="1:2">
      <c r="A773" s="12">
        <v>154419</v>
      </c>
      <c r="B773" s="12" t="s">
        <v>61</v>
      </c>
    </row>
    <row r="774" spans="1:2">
      <c r="A774" s="12">
        <v>154420</v>
      </c>
      <c r="B774" s="12" t="s">
        <v>61</v>
      </c>
    </row>
    <row r="775" spans="1:2">
      <c r="A775" s="12">
        <v>154421</v>
      </c>
      <c r="B775" s="12" t="s">
        <v>61</v>
      </c>
    </row>
    <row r="776" spans="1:2">
      <c r="A776" s="12">
        <v>154422</v>
      </c>
      <c r="B776" s="12" t="s">
        <v>61</v>
      </c>
    </row>
    <row r="777" spans="1:2">
      <c r="A777" s="12">
        <v>155901</v>
      </c>
      <c r="B777" s="12" t="s">
        <v>61</v>
      </c>
    </row>
    <row r="778" spans="1:2">
      <c r="A778" s="12">
        <v>155902</v>
      </c>
      <c r="B778" s="12" t="s">
        <v>61</v>
      </c>
    </row>
    <row r="779" spans="1:2">
      <c r="A779" s="12">
        <v>155903</v>
      </c>
      <c r="B779" s="12" t="s">
        <v>61</v>
      </c>
    </row>
    <row r="780" spans="1:2">
      <c r="A780" s="12">
        <v>155904</v>
      </c>
      <c r="B780" s="12" t="s">
        <v>61</v>
      </c>
    </row>
    <row r="781" spans="1:2">
      <c r="A781" s="12">
        <v>155905</v>
      </c>
      <c r="B781" s="12" t="s">
        <v>61</v>
      </c>
    </row>
    <row r="782" spans="1:2">
      <c r="A782" s="12">
        <v>155906</v>
      </c>
      <c r="B782" s="12" t="s">
        <v>61</v>
      </c>
    </row>
    <row r="783" spans="1:2">
      <c r="A783" s="12">
        <v>155907</v>
      </c>
      <c r="B783" s="12" t="s">
        <v>61</v>
      </c>
    </row>
    <row r="784" spans="1:2">
      <c r="A784" s="12">
        <v>155908</v>
      </c>
      <c r="B784" s="12" t="s">
        <v>61</v>
      </c>
    </row>
    <row r="785" spans="1:2">
      <c r="A785" s="12">
        <v>155909</v>
      </c>
      <c r="B785" s="12" t="s">
        <v>61</v>
      </c>
    </row>
    <row r="786" spans="1:2">
      <c r="A786" s="12">
        <v>155910</v>
      </c>
      <c r="B786" s="12" t="s">
        <v>61</v>
      </c>
    </row>
    <row r="787" spans="1:2">
      <c r="A787" s="12">
        <v>155911</v>
      </c>
      <c r="B787" s="12" t="s">
        <v>61</v>
      </c>
    </row>
    <row r="788" spans="1:2">
      <c r="A788" s="12">
        <v>155912</v>
      </c>
      <c r="B788" s="12" t="s">
        <v>61</v>
      </c>
    </row>
    <row r="789" spans="1:2">
      <c r="A789" s="12">
        <v>155913</v>
      </c>
      <c r="B789" s="12" t="s">
        <v>61</v>
      </c>
    </row>
    <row r="790" spans="1:2">
      <c r="A790" s="12">
        <v>159215</v>
      </c>
      <c r="B790" s="12" t="s">
        <v>61</v>
      </c>
    </row>
    <row r="791" spans="1:2">
      <c r="A791" s="12">
        <v>159304</v>
      </c>
      <c r="B791" s="12" t="s">
        <v>61</v>
      </c>
    </row>
    <row r="792" spans="1:2">
      <c r="A792" s="12">
        <v>159305</v>
      </c>
      <c r="B792" s="12" t="s">
        <v>61</v>
      </c>
    </row>
    <row r="793" spans="1:2">
      <c r="A793" s="12">
        <v>159310</v>
      </c>
      <c r="B793" s="12" t="s">
        <v>61</v>
      </c>
    </row>
    <row r="794" spans="1:2">
      <c r="A794" s="12">
        <v>159313</v>
      </c>
      <c r="B794" s="12" t="s">
        <v>61</v>
      </c>
    </row>
    <row r="795" spans="1:2">
      <c r="A795" s="12">
        <v>159315</v>
      </c>
      <c r="B795" s="12" t="s">
        <v>61</v>
      </c>
    </row>
    <row r="796" spans="1:2">
      <c r="A796" s="12">
        <v>159316</v>
      </c>
      <c r="B796" s="12" t="s">
        <v>61</v>
      </c>
    </row>
    <row r="797" spans="1:2">
      <c r="A797" s="12">
        <v>159318</v>
      </c>
      <c r="B797" s="12" t="s">
        <v>61</v>
      </c>
    </row>
    <row r="798" spans="1:2">
      <c r="A798" s="12">
        <v>159319</v>
      </c>
      <c r="B798" s="12" t="s">
        <v>61</v>
      </c>
    </row>
    <row r="799" spans="1:2">
      <c r="A799" s="12">
        <v>159320</v>
      </c>
      <c r="B799" s="12" t="s">
        <v>61</v>
      </c>
    </row>
    <row r="800" spans="1:2">
      <c r="A800" s="12">
        <v>159325</v>
      </c>
      <c r="B800" s="12" t="s">
        <v>61</v>
      </c>
    </row>
    <row r="801" spans="1:2">
      <c r="A801" s="12">
        <v>159329</v>
      </c>
      <c r="B801" s="12" t="s">
        <v>61</v>
      </c>
    </row>
    <row r="802" spans="1:2">
      <c r="A802" s="12">
        <v>159332</v>
      </c>
      <c r="B802" s="12" t="s">
        <v>61</v>
      </c>
    </row>
    <row r="803" spans="1:2">
      <c r="A803" s="12">
        <v>159339</v>
      </c>
      <c r="B803" s="12" t="s">
        <v>61</v>
      </c>
    </row>
    <row r="804" spans="1:2">
      <c r="A804" s="12">
        <v>159340</v>
      </c>
      <c r="B804" s="12" t="s">
        <v>61</v>
      </c>
    </row>
    <row r="805" spans="1:2">
      <c r="A805" s="12">
        <v>159343</v>
      </c>
      <c r="B805" s="12" t="s">
        <v>61</v>
      </c>
    </row>
    <row r="806" spans="1:2">
      <c r="A806" s="12">
        <v>159344</v>
      </c>
      <c r="B806" s="12" t="s">
        <v>61</v>
      </c>
    </row>
    <row r="807" spans="1:2">
      <c r="A807" s="12">
        <v>159348</v>
      </c>
      <c r="B807" s="12" t="s">
        <v>61</v>
      </c>
    </row>
    <row r="808" spans="1:2">
      <c r="A808" s="12">
        <v>159351</v>
      </c>
      <c r="B808" s="12" t="s">
        <v>61</v>
      </c>
    </row>
    <row r="809" spans="1:2">
      <c r="A809" s="12">
        <v>159354</v>
      </c>
      <c r="B809" s="12" t="s">
        <v>61</v>
      </c>
    </row>
    <row r="810" spans="1:2">
      <c r="A810" s="12">
        <v>159358</v>
      </c>
      <c r="B810" s="12" t="s">
        <v>61</v>
      </c>
    </row>
    <row r="811" spans="1:2">
      <c r="A811" s="12">
        <v>159360</v>
      </c>
      <c r="B811" s="12" t="s">
        <v>61</v>
      </c>
    </row>
    <row r="812" spans="1:2">
      <c r="A812" s="12">
        <v>159362</v>
      </c>
      <c r="B812" s="12" t="s">
        <v>61</v>
      </c>
    </row>
    <row r="813" spans="1:2">
      <c r="A813" s="12">
        <v>159363</v>
      </c>
      <c r="B813" s="12" t="s">
        <v>61</v>
      </c>
    </row>
    <row r="814" spans="1:2">
      <c r="A814" s="12">
        <v>159366</v>
      </c>
      <c r="B814" s="12" t="s">
        <v>61</v>
      </c>
    </row>
    <row r="815" spans="1:2">
      <c r="A815" s="12">
        <v>159367</v>
      </c>
      <c r="B815" s="12" t="s">
        <v>61</v>
      </c>
    </row>
    <row r="816" spans="1:2">
      <c r="A816" s="12">
        <v>159370</v>
      </c>
      <c r="B816" s="12" t="s">
        <v>61</v>
      </c>
    </row>
    <row r="817" spans="1:2">
      <c r="A817" s="12">
        <v>159373</v>
      </c>
      <c r="B817" s="12" t="s">
        <v>61</v>
      </c>
    </row>
    <row r="818" spans="1:2">
      <c r="A818" s="12">
        <v>159377</v>
      </c>
      <c r="B818" s="12" t="s">
        <v>61</v>
      </c>
    </row>
    <row r="819" spans="1:2">
      <c r="A819" s="12">
        <v>159378</v>
      </c>
      <c r="B819" s="12" t="s">
        <v>61</v>
      </c>
    </row>
    <row r="820" spans="1:2">
      <c r="A820" s="12">
        <v>159379</v>
      </c>
      <c r="B820" s="12" t="s">
        <v>61</v>
      </c>
    </row>
    <row r="821" spans="1:2">
      <c r="A821" s="12">
        <v>159380</v>
      </c>
      <c r="B821" s="12" t="s">
        <v>61</v>
      </c>
    </row>
    <row r="822" spans="1:2">
      <c r="A822" s="12">
        <v>159391</v>
      </c>
      <c r="B822" s="12" t="s">
        <v>61</v>
      </c>
    </row>
    <row r="823" spans="1:2">
      <c r="A823" s="12">
        <v>159394</v>
      </c>
      <c r="B823" s="12" t="s">
        <v>61</v>
      </c>
    </row>
    <row r="824" spans="1:2">
      <c r="A824" s="12">
        <v>159397</v>
      </c>
      <c r="B824" s="12" t="s">
        <v>61</v>
      </c>
    </row>
    <row r="825" spans="1:2">
      <c r="A825" s="12">
        <v>159398</v>
      </c>
      <c r="B825" s="12" t="s">
        <v>61</v>
      </c>
    </row>
    <row r="826" spans="1:2">
      <c r="A826" s="12">
        <v>159400</v>
      </c>
      <c r="B826" s="12" t="s">
        <v>61</v>
      </c>
    </row>
    <row r="827" spans="1:2">
      <c r="A827" s="12">
        <v>159408</v>
      </c>
      <c r="B827" s="12" t="s">
        <v>61</v>
      </c>
    </row>
    <row r="828" spans="1:2">
      <c r="A828" s="12">
        <v>159409</v>
      </c>
      <c r="B828" s="12" t="s">
        <v>61</v>
      </c>
    </row>
    <row r="829" spans="1:2">
      <c r="A829" s="12">
        <v>159411</v>
      </c>
      <c r="B829" s="12" t="s">
        <v>61</v>
      </c>
    </row>
    <row r="830" spans="1:2">
      <c r="A830" s="12">
        <v>159421</v>
      </c>
      <c r="B830" s="12" t="s">
        <v>61</v>
      </c>
    </row>
    <row r="831" spans="1:2">
      <c r="A831" s="12">
        <v>159426</v>
      </c>
      <c r="B831" s="12" t="s">
        <v>61</v>
      </c>
    </row>
    <row r="832" spans="1:2">
      <c r="A832" s="12">
        <v>159452</v>
      </c>
      <c r="B832" s="12" t="s">
        <v>61</v>
      </c>
    </row>
    <row r="833" spans="1:2">
      <c r="A833" s="12">
        <v>159456</v>
      </c>
      <c r="B833" s="12" t="s">
        <v>61</v>
      </c>
    </row>
    <row r="834" spans="1:2">
      <c r="A834" s="12">
        <v>159458</v>
      </c>
      <c r="B834" s="12" t="s">
        <v>61</v>
      </c>
    </row>
    <row r="835" spans="1:2">
      <c r="A835" s="12">
        <v>159463</v>
      </c>
      <c r="B835" s="12" t="s">
        <v>61</v>
      </c>
    </row>
    <row r="836" spans="1:2">
      <c r="A836" s="12">
        <v>159467</v>
      </c>
      <c r="B836" s="12" t="s">
        <v>61</v>
      </c>
    </row>
    <row r="837" spans="1:2">
      <c r="A837" s="12">
        <v>159472</v>
      </c>
      <c r="B837" s="12" t="s">
        <v>61</v>
      </c>
    </row>
    <row r="838" spans="1:2">
      <c r="A838" s="12">
        <v>159474</v>
      </c>
      <c r="B838" s="12" t="s">
        <v>61</v>
      </c>
    </row>
    <row r="839" spans="1:2">
      <c r="A839" s="12">
        <v>159476</v>
      </c>
      <c r="B839" s="12" t="s">
        <v>61</v>
      </c>
    </row>
    <row r="840" spans="1:2">
      <c r="A840" s="12">
        <v>159481</v>
      </c>
      <c r="B840" s="12" t="s">
        <v>61</v>
      </c>
    </row>
    <row r="841" spans="1:2">
      <c r="A841" s="12">
        <v>159482</v>
      </c>
      <c r="B841" s="12" t="s">
        <v>61</v>
      </c>
    </row>
    <row r="842" spans="1:2">
      <c r="A842" s="12">
        <v>159483</v>
      </c>
      <c r="B842" s="12" t="s">
        <v>61</v>
      </c>
    </row>
    <row r="843" spans="1:2">
      <c r="A843" s="12">
        <v>159485</v>
      </c>
      <c r="B843" s="12" t="s">
        <v>61</v>
      </c>
    </row>
    <row r="844" spans="1:2">
      <c r="A844" s="12">
        <v>159490</v>
      </c>
      <c r="B844" s="12" t="s">
        <v>61</v>
      </c>
    </row>
    <row r="845" spans="1:2">
      <c r="A845" s="12">
        <v>159491</v>
      </c>
      <c r="B845" s="12" t="s">
        <v>61</v>
      </c>
    </row>
    <row r="846" spans="1:2">
      <c r="A846" s="12">
        <v>159492</v>
      </c>
      <c r="B846" s="12" t="s">
        <v>61</v>
      </c>
    </row>
    <row r="847" spans="1:2">
      <c r="A847" s="12">
        <v>159498</v>
      </c>
      <c r="B847" s="12" t="s">
        <v>61</v>
      </c>
    </row>
    <row r="848" spans="1:2">
      <c r="A848" s="12">
        <v>159500</v>
      </c>
      <c r="B848" s="12" t="s">
        <v>61</v>
      </c>
    </row>
    <row r="849" spans="1:2">
      <c r="A849" s="12">
        <v>159503</v>
      </c>
      <c r="B849" s="12" t="s">
        <v>61</v>
      </c>
    </row>
    <row r="850" spans="1:2">
      <c r="A850" s="12">
        <v>159518</v>
      </c>
      <c r="B850" s="12" t="s">
        <v>61</v>
      </c>
    </row>
    <row r="851" spans="1:2">
      <c r="A851" s="12">
        <v>159519</v>
      </c>
      <c r="B851" s="12" t="s">
        <v>61</v>
      </c>
    </row>
    <row r="852" spans="1:2">
      <c r="A852" s="12">
        <v>159523</v>
      </c>
      <c r="B852" s="12" t="s">
        <v>61</v>
      </c>
    </row>
    <row r="853" spans="1:2">
      <c r="A853" s="12">
        <v>159526</v>
      </c>
      <c r="B853" s="12" t="s">
        <v>61</v>
      </c>
    </row>
    <row r="854" spans="1:2">
      <c r="A854" s="12">
        <v>159530</v>
      </c>
      <c r="B854" s="12" t="s">
        <v>61</v>
      </c>
    </row>
    <row r="855" spans="1:2">
      <c r="A855" s="12">
        <v>159536</v>
      </c>
      <c r="B855" s="12" t="s">
        <v>61</v>
      </c>
    </row>
    <row r="856" spans="1:2">
      <c r="A856" s="12">
        <v>159542</v>
      </c>
      <c r="B856" s="12" t="s">
        <v>61</v>
      </c>
    </row>
    <row r="857" spans="1:2">
      <c r="A857" s="12">
        <v>159551</v>
      </c>
      <c r="B857" s="12" t="s">
        <v>61</v>
      </c>
    </row>
    <row r="858" spans="1:2">
      <c r="A858" s="12">
        <v>159554</v>
      </c>
      <c r="B858" s="12" t="s">
        <v>61</v>
      </c>
    </row>
    <row r="859" spans="1:2">
      <c r="A859" s="12">
        <v>159558</v>
      </c>
      <c r="B859" s="12" t="s">
        <v>61</v>
      </c>
    </row>
    <row r="860" spans="1:2">
      <c r="A860" s="12">
        <v>159561</v>
      </c>
      <c r="B860" s="12" t="s">
        <v>61</v>
      </c>
    </row>
    <row r="861" spans="1:2">
      <c r="A861" s="12">
        <v>159565</v>
      </c>
      <c r="B861" s="12" t="s">
        <v>61</v>
      </c>
    </row>
    <row r="862" spans="1:2">
      <c r="A862" s="12">
        <v>159566</v>
      </c>
      <c r="B862" s="12" t="s">
        <v>60</v>
      </c>
    </row>
    <row r="863" spans="1:2">
      <c r="A863" s="12">
        <v>159567</v>
      </c>
      <c r="B863" s="12" t="s">
        <v>61</v>
      </c>
    </row>
    <row r="864" spans="1:2">
      <c r="A864" s="12">
        <v>159569</v>
      </c>
      <c r="B864" s="12" t="s">
        <v>61</v>
      </c>
    </row>
    <row r="865" spans="1:2">
      <c r="A865" s="12">
        <v>159573</v>
      </c>
      <c r="B865" s="12" t="s">
        <v>61</v>
      </c>
    </row>
    <row r="866" spans="1:2">
      <c r="A866" s="12">
        <v>159579</v>
      </c>
      <c r="B866" s="12" t="s">
        <v>61</v>
      </c>
    </row>
    <row r="867" spans="1:2">
      <c r="A867" s="12">
        <v>159580</v>
      </c>
      <c r="B867" s="12" t="s">
        <v>61</v>
      </c>
    </row>
    <row r="868" spans="1:2">
      <c r="A868" s="12">
        <v>159583</v>
      </c>
      <c r="B868" s="12" t="s">
        <v>61</v>
      </c>
    </row>
    <row r="869" spans="1:2">
      <c r="A869" s="12">
        <v>159584</v>
      </c>
      <c r="B869" s="12" t="s">
        <v>61</v>
      </c>
    </row>
    <row r="870" spans="1:2">
      <c r="A870" s="12">
        <v>159585</v>
      </c>
      <c r="B870" s="12" t="s">
        <v>61</v>
      </c>
    </row>
    <row r="871" spans="1:2">
      <c r="A871" s="12">
        <v>159587</v>
      </c>
      <c r="B871" s="12" t="s">
        <v>61</v>
      </c>
    </row>
    <row r="872" spans="1:2">
      <c r="A872" s="12">
        <v>159589</v>
      </c>
      <c r="B872" s="12" t="s">
        <v>61</v>
      </c>
    </row>
    <row r="873" spans="1:2">
      <c r="A873" s="12">
        <v>159591</v>
      </c>
      <c r="B873" s="12" t="s">
        <v>61</v>
      </c>
    </row>
    <row r="874" spans="1:2">
      <c r="A874" s="12">
        <v>159593</v>
      </c>
      <c r="B874" s="12" t="s">
        <v>61</v>
      </c>
    </row>
    <row r="875" spans="1:2">
      <c r="A875" s="12">
        <v>159594</v>
      </c>
      <c r="B875" s="12" t="s">
        <v>61</v>
      </c>
    </row>
    <row r="876" spans="1:2">
      <c r="A876" s="12">
        <v>159595</v>
      </c>
      <c r="B876" s="12" t="s">
        <v>61</v>
      </c>
    </row>
    <row r="877" spans="1:2">
      <c r="A877" s="12">
        <v>159597</v>
      </c>
      <c r="B877" s="12" t="s">
        <v>61</v>
      </c>
    </row>
    <row r="878" spans="1:2">
      <c r="A878" s="12">
        <v>159598</v>
      </c>
      <c r="B878" s="12" t="s">
        <v>61</v>
      </c>
    </row>
    <row r="879" spans="1:2">
      <c r="A879" s="12">
        <v>159599</v>
      </c>
      <c r="B879" s="12" t="s">
        <v>61</v>
      </c>
    </row>
    <row r="880" spans="1:2">
      <c r="A880" s="12">
        <v>159601</v>
      </c>
      <c r="B880" s="12" t="s">
        <v>61</v>
      </c>
    </row>
    <row r="881" spans="1:2">
      <c r="A881" s="12">
        <v>159602</v>
      </c>
      <c r="B881" s="12" t="s">
        <v>61</v>
      </c>
    </row>
    <row r="882" spans="1:2">
      <c r="A882" s="12">
        <v>159603</v>
      </c>
      <c r="B882" s="12" t="s">
        <v>61</v>
      </c>
    </row>
    <row r="883" spans="1:2">
      <c r="A883" s="12">
        <v>159604</v>
      </c>
      <c r="B883" s="12" t="s">
        <v>61</v>
      </c>
    </row>
    <row r="884" spans="1:2">
      <c r="A884" s="12">
        <v>159605</v>
      </c>
      <c r="B884" s="12" t="s">
        <v>60</v>
      </c>
    </row>
    <row r="885" spans="1:2">
      <c r="A885" s="12">
        <v>159608</v>
      </c>
      <c r="B885" s="12" t="s">
        <v>61</v>
      </c>
    </row>
    <row r="886" spans="1:2">
      <c r="A886" s="12">
        <v>159609</v>
      </c>
      <c r="B886" s="12" t="s">
        <v>61</v>
      </c>
    </row>
    <row r="887" spans="1:2">
      <c r="A887" s="12">
        <v>159610</v>
      </c>
      <c r="B887" s="12" t="s">
        <v>61</v>
      </c>
    </row>
    <row r="888" spans="1:2">
      <c r="A888" s="12">
        <v>159612</v>
      </c>
      <c r="B888" s="12" t="s">
        <v>61</v>
      </c>
    </row>
    <row r="889" spans="1:2">
      <c r="A889" s="12">
        <v>159613</v>
      </c>
      <c r="B889" s="12" t="s">
        <v>61</v>
      </c>
    </row>
    <row r="890" spans="1:2">
      <c r="A890" s="12">
        <v>159614</v>
      </c>
      <c r="B890" s="12" t="s">
        <v>61</v>
      </c>
    </row>
    <row r="891" spans="1:2">
      <c r="A891" s="12">
        <v>159615</v>
      </c>
      <c r="B891" s="12" t="s">
        <v>61</v>
      </c>
    </row>
    <row r="892" spans="1:2">
      <c r="A892" s="12">
        <v>159616</v>
      </c>
      <c r="B892" s="12" t="s">
        <v>61</v>
      </c>
    </row>
    <row r="893" spans="1:2">
      <c r="A893" s="12">
        <v>159617</v>
      </c>
      <c r="B893" s="12" t="s">
        <v>61</v>
      </c>
    </row>
    <row r="894" spans="1:2">
      <c r="A894" s="12">
        <v>159618</v>
      </c>
      <c r="B894" s="12" t="s">
        <v>61</v>
      </c>
    </row>
    <row r="895" spans="1:2">
      <c r="A895" s="12">
        <v>159621</v>
      </c>
      <c r="B895" s="12" t="s">
        <v>61</v>
      </c>
    </row>
    <row r="896" spans="1:2">
      <c r="A896" s="12">
        <v>159622</v>
      </c>
      <c r="B896" s="12" t="s">
        <v>61</v>
      </c>
    </row>
    <row r="897" spans="1:2">
      <c r="A897" s="12">
        <v>159623</v>
      </c>
      <c r="B897" s="12" t="s">
        <v>61</v>
      </c>
    </row>
    <row r="898" spans="1:2">
      <c r="A898" s="12">
        <v>159624</v>
      </c>
      <c r="B898" s="12" t="s">
        <v>61</v>
      </c>
    </row>
    <row r="899" spans="1:2">
      <c r="A899" s="12">
        <v>159625</v>
      </c>
      <c r="B899" s="12" t="s">
        <v>61</v>
      </c>
    </row>
    <row r="900" spans="1:2">
      <c r="A900" s="12">
        <v>159626</v>
      </c>
      <c r="B900" s="12" t="s">
        <v>61</v>
      </c>
    </row>
    <row r="901" spans="1:2">
      <c r="A901" s="12">
        <v>159627</v>
      </c>
      <c r="B901" s="12" t="s">
        <v>61</v>
      </c>
    </row>
    <row r="902" spans="1:2">
      <c r="A902" s="12">
        <v>159629</v>
      </c>
      <c r="B902" s="12" t="s">
        <v>61</v>
      </c>
    </row>
    <row r="903" spans="1:2">
      <c r="A903" s="12">
        <v>159630</v>
      </c>
      <c r="B903" s="12" t="s">
        <v>60</v>
      </c>
    </row>
    <row r="904" spans="1:2">
      <c r="A904" s="12">
        <v>159631</v>
      </c>
      <c r="B904" s="12" t="s">
        <v>61</v>
      </c>
    </row>
    <row r="905" spans="1:2">
      <c r="A905" s="12">
        <v>159632</v>
      </c>
      <c r="B905" s="12" t="s">
        <v>61</v>
      </c>
    </row>
    <row r="906" spans="1:2">
      <c r="A906" s="12">
        <v>159633</v>
      </c>
      <c r="B906" s="12" t="s">
        <v>60</v>
      </c>
    </row>
    <row r="907" spans="1:2">
      <c r="A907" s="12">
        <v>159634</v>
      </c>
      <c r="B907" s="12" t="s">
        <v>61</v>
      </c>
    </row>
    <row r="908" spans="1:2">
      <c r="A908" s="12">
        <v>159635</v>
      </c>
      <c r="B908" s="12" t="s">
        <v>61</v>
      </c>
    </row>
    <row r="909" spans="1:2">
      <c r="A909" s="12">
        <v>159636</v>
      </c>
      <c r="B909" s="12" t="s">
        <v>61</v>
      </c>
    </row>
    <row r="910" spans="1:2">
      <c r="A910" s="12">
        <v>159638</v>
      </c>
      <c r="B910" s="12" t="s">
        <v>61</v>
      </c>
    </row>
    <row r="911" spans="1:2">
      <c r="A911" s="12">
        <v>159639</v>
      </c>
      <c r="B911" s="12" t="s">
        <v>61</v>
      </c>
    </row>
    <row r="912" spans="1:2">
      <c r="A912" s="12">
        <v>159640</v>
      </c>
      <c r="B912" s="12" t="s">
        <v>61</v>
      </c>
    </row>
    <row r="913" spans="1:2">
      <c r="A913" s="12">
        <v>159642</v>
      </c>
      <c r="B913" s="12" t="s">
        <v>61</v>
      </c>
    </row>
    <row r="914" spans="1:2">
      <c r="A914" s="12">
        <v>159644</v>
      </c>
      <c r="B914" s="12" t="s">
        <v>61</v>
      </c>
    </row>
    <row r="915" spans="1:2">
      <c r="A915" s="12">
        <v>159645</v>
      </c>
      <c r="B915" s="12" t="s">
        <v>61</v>
      </c>
    </row>
    <row r="916" spans="1:2">
      <c r="A916" s="12">
        <v>159646</v>
      </c>
      <c r="B916" s="12" t="s">
        <v>61</v>
      </c>
    </row>
    <row r="917" spans="1:2">
      <c r="A917" s="12">
        <v>159647</v>
      </c>
      <c r="B917" s="12" t="s">
        <v>61</v>
      </c>
    </row>
    <row r="918" spans="1:2">
      <c r="A918" s="12">
        <v>159648</v>
      </c>
      <c r="B918" s="12" t="s">
        <v>61</v>
      </c>
    </row>
    <row r="919" spans="1:2">
      <c r="A919" s="12">
        <v>159650</v>
      </c>
      <c r="B919" s="12" t="s">
        <v>61</v>
      </c>
    </row>
    <row r="920" spans="1:2">
      <c r="A920" s="12">
        <v>159651</v>
      </c>
      <c r="B920" s="12" t="s">
        <v>61</v>
      </c>
    </row>
    <row r="921" spans="1:2">
      <c r="A921" s="12">
        <v>159652</v>
      </c>
      <c r="B921" s="12" t="s">
        <v>61</v>
      </c>
    </row>
    <row r="922" spans="1:2">
      <c r="A922" s="12">
        <v>159653</v>
      </c>
      <c r="B922" s="12" t="s">
        <v>61</v>
      </c>
    </row>
    <row r="923" spans="1:2">
      <c r="A923" s="12">
        <v>159654</v>
      </c>
      <c r="B923" s="12" t="s">
        <v>61</v>
      </c>
    </row>
    <row r="924" spans="1:2">
      <c r="A924" s="12">
        <v>159655</v>
      </c>
      <c r="B924" s="12" t="s">
        <v>61</v>
      </c>
    </row>
    <row r="925" spans="1:2">
      <c r="A925" s="12">
        <v>159656</v>
      </c>
      <c r="B925" s="12" t="s">
        <v>61</v>
      </c>
    </row>
    <row r="926" spans="1:2">
      <c r="A926" s="12">
        <v>159657</v>
      </c>
      <c r="B926" s="12" t="s">
        <v>61</v>
      </c>
    </row>
    <row r="927" spans="1:2">
      <c r="A927" s="12">
        <v>159658</v>
      </c>
      <c r="B927" s="12" t="s">
        <v>61</v>
      </c>
    </row>
    <row r="928" spans="1:2">
      <c r="A928" s="12">
        <v>159659</v>
      </c>
      <c r="B928" s="12" t="s">
        <v>61</v>
      </c>
    </row>
    <row r="929" spans="1:2">
      <c r="A929" s="12">
        <v>159660</v>
      </c>
      <c r="B929" s="12" t="s">
        <v>61</v>
      </c>
    </row>
    <row r="930" spans="1:2">
      <c r="A930" s="12">
        <v>159661</v>
      </c>
      <c r="B930" s="12" t="s">
        <v>61</v>
      </c>
    </row>
    <row r="931" spans="1:2">
      <c r="A931" s="12">
        <v>159662</v>
      </c>
      <c r="B931" s="12" t="s">
        <v>61</v>
      </c>
    </row>
    <row r="932" spans="1:2">
      <c r="A932" s="12">
        <v>159663</v>
      </c>
      <c r="B932" s="12" t="s">
        <v>60</v>
      </c>
    </row>
    <row r="933" spans="1:2">
      <c r="A933" s="12">
        <v>159664</v>
      </c>
      <c r="B933" s="12" t="s">
        <v>61</v>
      </c>
    </row>
    <row r="934" spans="1:2">
      <c r="A934" s="12">
        <v>159665</v>
      </c>
      <c r="B934" s="12" t="s">
        <v>61</v>
      </c>
    </row>
    <row r="935" spans="1:2">
      <c r="A935" s="12">
        <v>159667</v>
      </c>
      <c r="B935" s="12" t="s">
        <v>61</v>
      </c>
    </row>
    <row r="936" spans="1:2">
      <c r="A936" s="12">
        <v>159668</v>
      </c>
      <c r="B936" s="12" t="s">
        <v>61</v>
      </c>
    </row>
    <row r="937" spans="1:2">
      <c r="A937" s="12">
        <v>159669</v>
      </c>
      <c r="B937" s="12" t="s">
        <v>61</v>
      </c>
    </row>
    <row r="938" spans="1:2">
      <c r="A938" s="12">
        <v>159672</v>
      </c>
      <c r="B938" s="12" t="s">
        <v>61</v>
      </c>
    </row>
    <row r="939" spans="1:2">
      <c r="A939" s="12">
        <v>159673</v>
      </c>
      <c r="B939" s="12" t="s">
        <v>61</v>
      </c>
    </row>
    <row r="940" spans="1:2">
      <c r="A940" s="12">
        <v>159674</v>
      </c>
      <c r="B940" s="12" t="s">
        <v>61</v>
      </c>
    </row>
    <row r="941" spans="1:2">
      <c r="A941" s="12">
        <v>159675</v>
      </c>
      <c r="B941" s="12" t="s">
        <v>61</v>
      </c>
    </row>
    <row r="942" spans="1:2">
      <c r="A942" s="12">
        <v>159676</v>
      </c>
      <c r="B942" s="12" t="s">
        <v>61</v>
      </c>
    </row>
    <row r="943" spans="1:2">
      <c r="A943" s="12">
        <v>159677</v>
      </c>
      <c r="B943" s="12" t="s">
        <v>61</v>
      </c>
    </row>
    <row r="944" spans="1:2">
      <c r="A944" s="12">
        <v>159678</v>
      </c>
      <c r="B944" s="12" t="s">
        <v>61</v>
      </c>
    </row>
    <row r="945" spans="1:2">
      <c r="A945" s="12">
        <v>159679</v>
      </c>
      <c r="B945" s="12" t="s">
        <v>61</v>
      </c>
    </row>
    <row r="946" spans="1:2">
      <c r="A946" s="12">
        <v>159680</v>
      </c>
      <c r="B946" s="12" t="s">
        <v>61</v>
      </c>
    </row>
    <row r="947" spans="1:2">
      <c r="A947" s="12">
        <v>159681</v>
      </c>
      <c r="B947" s="12" t="s">
        <v>60</v>
      </c>
    </row>
    <row r="948" spans="1:2">
      <c r="A948" s="12">
        <v>159682</v>
      </c>
      <c r="B948" s="12" t="s">
        <v>61</v>
      </c>
    </row>
    <row r="949" spans="1:2">
      <c r="A949" s="12">
        <v>159683</v>
      </c>
      <c r="B949" s="12" t="s">
        <v>61</v>
      </c>
    </row>
    <row r="950" spans="1:2">
      <c r="A950" s="12">
        <v>159684</v>
      </c>
      <c r="B950" s="12" t="s">
        <v>61</v>
      </c>
    </row>
    <row r="951" spans="1:2">
      <c r="A951" s="12">
        <v>159685</v>
      </c>
      <c r="B951" s="12" t="s">
        <v>61</v>
      </c>
    </row>
    <row r="952" spans="1:2">
      <c r="A952" s="12">
        <v>159686</v>
      </c>
      <c r="B952" s="12" t="s">
        <v>61</v>
      </c>
    </row>
    <row r="953" spans="1:2">
      <c r="A953" s="12">
        <v>159687</v>
      </c>
      <c r="B953" s="12" t="s">
        <v>61</v>
      </c>
    </row>
    <row r="954" spans="1:2">
      <c r="A954" s="12">
        <v>159688</v>
      </c>
      <c r="B954" s="12" t="s">
        <v>61</v>
      </c>
    </row>
    <row r="955" spans="1:2">
      <c r="A955" s="12">
        <v>159689</v>
      </c>
      <c r="B955" s="12" t="s">
        <v>61</v>
      </c>
    </row>
    <row r="956" spans="1:2">
      <c r="A956" s="12">
        <v>159691</v>
      </c>
      <c r="B956" s="12" t="s">
        <v>61</v>
      </c>
    </row>
    <row r="957" spans="1:2">
      <c r="A957" s="12">
        <v>159692</v>
      </c>
      <c r="B957" s="12" t="s">
        <v>60</v>
      </c>
    </row>
    <row r="958" spans="1:2">
      <c r="A958" s="12">
        <v>159694</v>
      </c>
      <c r="B958" s="12" t="s">
        <v>61</v>
      </c>
    </row>
    <row r="959" spans="1:2">
      <c r="A959" s="12">
        <v>159696</v>
      </c>
      <c r="B959" s="12" t="s">
        <v>61</v>
      </c>
    </row>
    <row r="960" spans="1:2">
      <c r="A960" s="12">
        <v>159699</v>
      </c>
      <c r="B960" s="12" t="s">
        <v>61</v>
      </c>
    </row>
    <row r="961" spans="1:2">
      <c r="A961" s="12">
        <v>159700</v>
      </c>
      <c r="B961" s="12" t="s">
        <v>61</v>
      </c>
    </row>
    <row r="962" spans="1:2">
      <c r="A962" s="12">
        <v>159701</v>
      </c>
      <c r="B962" s="12" t="s">
        <v>61</v>
      </c>
    </row>
    <row r="963" spans="1:2">
      <c r="A963" s="12">
        <v>159702</v>
      </c>
      <c r="B963" s="12" t="s">
        <v>61</v>
      </c>
    </row>
    <row r="964" spans="1:2">
      <c r="A964" s="12">
        <v>159703</v>
      </c>
      <c r="B964" s="12" t="s">
        <v>61</v>
      </c>
    </row>
    <row r="965" spans="1:2">
      <c r="A965" s="12">
        <v>159704</v>
      </c>
      <c r="B965" s="12" t="s">
        <v>61</v>
      </c>
    </row>
    <row r="966" spans="1:2">
      <c r="A966" s="12">
        <v>159705</v>
      </c>
      <c r="B966" s="12" t="s">
        <v>61</v>
      </c>
    </row>
    <row r="967" spans="1:2">
      <c r="A967" s="12">
        <v>159706</v>
      </c>
      <c r="B967" s="12" t="s">
        <v>61</v>
      </c>
    </row>
    <row r="968" spans="1:2">
      <c r="A968" s="12">
        <v>159707</v>
      </c>
      <c r="B968" s="12" t="s">
        <v>61</v>
      </c>
    </row>
    <row r="969" spans="1:2">
      <c r="A969" s="12">
        <v>159708</v>
      </c>
      <c r="B969" s="12" t="s">
        <v>61</v>
      </c>
    </row>
    <row r="970" spans="1:2">
      <c r="A970" s="12">
        <v>159709</v>
      </c>
      <c r="B970" s="12" t="s">
        <v>61</v>
      </c>
    </row>
    <row r="971" spans="1:2">
      <c r="A971" s="12">
        <v>159712</v>
      </c>
      <c r="B971" s="12" t="s">
        <v>61</v>
      </c>
    </row>
    <row r="972" spans="1:2">
      <c r="A972" s="12">
        <v>159713</v>
      </c>
      <c r="B972" s="12" t="s">
        <v>61</v>
      </c>
    </row>
    <row r="973" spans="1:2">
      <c r="A973" s="12">
        <v>159714</v>
      </c>
      <c r="B973" s="12" t="s">
        <v>61</v>
      </c>
    </row>
    <row r="974" spans="1:2">
      <c r="A974" s="12">
        <v>159715</v>
      </c>
      <c r="B974" s="12" t="s">
        <v>61</v>
      </c>
    </row>
    <row r="975" spans="1:2">
      <c r="A975" s="12">
        <v>159716</v>
      </c>
      <c r="B975" s="12" t="s">
        <v>61</v>
      </c>
    </row>
    <row r="976" spans="1:2">
      <c r="A976" s="12">
        <v>159717</v>
      </c>
      <c r="B976" s="12" t="s">
        <v>61</v>
      </c>
    </row>
    <row r="977" spans="1:2">
      <c r="A977" s="12">
        <v>159718</v>
      </c>
      <c r="B977" s="12" t="s">
        <v>61</v>
      </c>
    </row>
    <row r="978" spans="1:2">
      <c r="A978" s="12">
        <v>159719</v>
      </c>
      <c r="B978" s="12" t="s">
        <v>61</v>
      </c>
    </row>
    <row r="979" spans="1:2">
      <c r="A979" s="12">
        <v>159721</v>
      </c>
      <c r="B979" s="12" t="s">
        <v>61</v>
      </c>
    </row>
    <row r="980" spans="1:2">
      <c r="A980" s="12">
        <v>159722</v>
      </c>
      <c r="B980" s="12" t="s">
        <v>61</v>
      </c>
    </row>
    <row r="981" spans="1:2">
      <c r="A981" s="12">
        <v>159723</v>
      </c>
      <c r="B981" s="12" t="s">
        <v>61</v>
      </c>
    </row>
    <row r="982" spans="1:2">
      <c r="A982" s="12">
        <v>159724</v>
      </c>
      <c r="B982" s="12" t="s">
        <v>61</v>
      </c>
    </row>
    <row r="983" spans="1:2">
      <c r="A983" s="12">
        <v>159725</v>
      </c>
      <c r="B983" s="12" t="s">
        <v>61</v>
      </c>
    </row>
    <row r="984" spans="1:2">
      <c r="A984" s="12">
        <v>159726</v>
      </c>
      <c r="B984" s="12" t="s">
        <v>61</v>
      </c>
    </row>
    <row r="985" spans="1:2">
      <c r="A985" s="12">
        <v>159727</v>
      </c>
      <c r="B985" s="12" t="s">
        <v>61</v>
      </c>
    </row>
    <row r="986" spans="1:2">
      <c r="A986" s="12">
        <v>159728</v>
      </c>
      <c r="B986" s="12" t="s">
        <v>61</v>
      </c>
    </row>
    <row r="987" spans="1:2">
      <c r="A987" s="12">
        <v>159729</v>
      </c>
      <c r="B987" s="12" t="s">
        <v>61</v>
      </c>
    </row>
    <row r="988" spans="1:2">
      <c r="A988" s="12">
        <v>159730</v>
      </c>
      <c r="B988" s="12" t="s">
        <v>61</v>
      </c>
    </row>
    <row r="989" spans="1:2">
      <c r="A989" s="12">
        <v>159731</v>
      </c>
      <c r="B989" s="12" t="s">
        <v>61</v>
      </c>
    </row>
    <row r="990" spans="1:2">
      <c r="A990" s="12">
        <v>159732</v>
      </c>
      <c r="B990" s="12" t="s">
        <v>61</v>
      </c>
    </row>
    <row r="991" spans="1:2">
      <c r="A991" s="12">
        <v>159733</v>
      </c>
      <c r="B991" s="12" t="s">
        <v>61</v>
      </c>
    </row>
    <row r="992" spans="1:2">
      <c r="A992" s="12">
        <v>159734</v>
      </c>
      <c r="B992" s="12" t="s">
        <v>61</v>
      </c>
    </row>
    <row r="993" spans="1:2">
      <c r="A993" s="12">
        <v>159735</v>
      </c>
      <c r="B993" s="12" t="s">
        <v>61</v>
      </c>
    </row>
    <row r="994" spans="1:2">
      <c r="A994" s="12">
        <v>159736</v>
      </c>
      <c r="B994" s="12" t="s">
        <v>61</v>
      </c>
    </row>
    <row r="995" spans="1:2">
      <c r="A995" s="12">
        <v>159737</v>
      </c>
      <c r="B995" s="12" t="s">
        <v>61</v>
      </c>
    </row>
    <row r="996" spans="1:2">
      <c r="A996" s="12">
        <v>159738</v>
      </c>
      <c r="B996" s="12" t="s">
        <v>61</v>
      </c>
    </row>
    <row r="997" spans="1:2">
      <c r="A997" s="12">
        <v>159739</v>
      </c>
      <c r="B997" s="12" t="s">
        <v>61</v>
      </c>
    </row>
    <row r="998" spans="1:2">
      <c r="A998" s="12">
        <v>159740</v>
      </c>
      <c r="B998" s="12" t="s">
        <v>61</v>
      </c>
    </row>
    <row r="999" spans="1:2">
      <c r="A999" s="12">
        <v>159741</v>
      </c>
      <c r="B999" s="12" t="s">
        <v>61</v>
      </c>
    </row>
    <row r="1000" spans="1:2">
      <c r="A1000" s="12">
        <v>159742</v>
      </c>
      <c r="B1000" s="12" t="s">
        <v>61</v>
      </c>
    </row>
    <row r="1001" spans="1:2">
      <c r="A1001" s="12">
        <v>159743</v>
      </c>
      <c r="B1001" s="12" t="s">
        <v>61</v>
      </c>
    </row>
    <row r="1002" spans="1:2">
      <c r="A1002" s="12">
        <v>159744</v>
      </c>
      <c r="B1002" s="12" t="s">
        <v>61</v>
      </c>
    </row>
    <row r="1003" spans="1:2">
      <c r="A1003" s="12">
        <v>159745</v>
      </c>
      <c r="B1003" s="12" t="s">
        <v>61</v>
      </c>
    </row>
    <row r="1004" spans="1:2">
      <c r="A1004" s="12">
        <v>159746</v>
      </c>
      <c r="B1004" s="12" t="s">
        <v>61</v>
      </c>
    </row>
    <row r="1005" spans="1:2">
      <c r="A1005" s="12">
        <v>159747</v>
      </c>
      <c r="B1005" s="12" t="s">
        <v>61</v>
      </c>
    </row>
    <row r="1006" spans="1:2">
      <c r="A1006" s="12">
        <v>159748</v>
      </c>
      <c r="B1006" s="12" t="s">
        <v>61</v>
      </c>
    </row>
    <row r="1007" spans="1:2">
      <c r="A1007" s="12">
        <v>159749</v>
      </c>
      <c r="B1007" s="12" t="s">
        <v>61</v>
      </c>
    </row>
    <row r="1008" spans="1:2">
      <c r="A1008" s="12">
        <v>159750</v>
      </c>
      <c r="B1008" s="12" t="s">
        <v>61</v>
      </c>
    </row>
    <row r="1009" spans="1:2">
      <c r="A1009" s="12">
        <v>159751</v>
      </c>
      <c r="B1009" s="12" t="s">
        <v>61</v>
      </c>
    </row>
    <row r="1010" spans="1:2">
      <c r="A1010" s="12">
        <v>159752</v>
      </c>
      <c r="B1010" s="12" t="s">
        <v>61</v>
      </c>
    </row>
    <row r="1011" spans="1:2">
      <c r="A1011" s="12">
        <v>159754</v>
      </c>
      <c r="B1011" s="12" t="s">
        <v>60</v>
      </c>
    </row>
    <row r="1012" spans="1:2">
      <c r="A1012" s="12">
        <v>159755</v>
      </c>
      <c r="B1012" s="12" t="s">
        <v>61</v>
      </c>
    </row>
    <row r="1013" spans="1:2">
      <c r="A1013" s="12">
        <v>159756</v>
      </c>
      <c r="B1013" s="12" t="s">
        <v>61</v>
      </c>
    </row>
    <row r="1014" spans="1:2">
      <c r="A1014" s="12">
        <v>159757</v>
      </c>
      <c r="B1014" s="12" t="s">
        <v>61</v>
      </c>
    </row>
    <row r="1015" spans="1:2">
      <c r="A1015" s="12">
        <v>159758</v>
      </c>
      <c r="B1015" s="12" t="s">
        <v>61</v>
      </c>
    </row>
    <row r="1016" spans="1:2">
      <c r="A1016" s="12">
        <v>159759</v>
      </c>
      <c r="B1016" s="12" t="s">
        <v>60</v>
      </c>
    </row>
    <row r="1017" spans="1:2">
      <c r="A1017" s="12">
        <v>159760</v>
      </c>
      <c r="B1017" s="12" t="s">
        <v>61</v>
      </c>
    </row>
    <row r="1018" spans="1:2">
      <c r="A1018" s="12">
        <v>159761</v>
      </c>
      <c r="B1018" s="12" t="s">
        <v>61</v>
      </c>
    </row>
    <row r="1019" spans="1:2">
      <c r="A1019" s="12">
        <v>159763</v>
      </c>
      <c r="B1019" s="12" t="s">
        <v>61</v>
      </c>
    </row>
    <row r="1020" spans="1:2">
      <c r="A1020" s="12">
        <v>159765</v>
      </c>
      <c r="B1020" s="12" t="s">
        <v>61</v>
      </c>
    </row>
    <row r="1021" spans="1:2">
      <c r="A1021" s="12">
        <v>159766</v>
      </c>
      <c r="B1021" s="12" t="s">
        <v>61</v>
      </c>
    </row>
    <row r="1022" spans="1:2">
      <c r="A1022" s="12">
        <v>159767</v>
      </c>
      <c r="B1022" s="12" t="s">
        <v>61</v>
      </c>
    </row>
    <row r="1023" spans="1:2">
      <c r="A1023" s="12">
        <v>159768</v>
      </c>
      <c r="B1023" s="12" t="s">
        <v>61</v>
      </c>
    </row>
    <row r="1024" spans="1:2">
      <c r="A1024" s="12">
        <v>159770</v>
      </c>
      <c r="B1024" s="12" t="s">
        <v>61</v>
      </c>
    </row>
    <row r="1025" spans="1:2">
      <c r="A1025" s="12">
        <v>159771</v>
      </c>
      <c r="B1025" s="12" t="s">
        <v>61</v>
      </c>
    </row>
    <row r="1026" spans="1:2">
      <c r="A1026" s="12">
        <v>159772</v>
      </c>
      <c r="B1026" s="12" t="s">
        <v>61</v>
      </c>
    </row>
    <row r="1027" spans="1:2">
      <c r="A1027" s="12">
        <v>159773</v>
      </c>
      <c r="B1027" s="12" t="s">
        <v>61</v>
      </c>
    </row>
    <row r="1028" spans="1:2">
      <c r="A1028" s="12">
        <v>159774</v>
      </c>
      <c r="B1028" s="12" t="s">
        <v>61</v>
      </c>
    </row>
    <row r="1029" spans="1:2">
      <c r="A1029" s="12">
        <v>159775</v>
      </c>
      <c r="B1029" s="12" t="s">
        <v>61</v>
      </c>
    </row>
    <row r="1030" spans="1:2">
      <c r="A1030" s="12">
        <v>159776</v>
      </c>
      <c r="B1030" s="12" t="s">
        <v>61</v>
      </c>
    </row>
    <row r="1031" spans="1:2">
      <c r="A1031" s="12">
        <v>159777</v>
      </c>
      <c r="B1031" s="12" t="s">
        <v>61</v>
      </c>
    </row>
    <row r="1032" spans="1:2">
      <c r="A1032" s="12">
        <v>159778</v>
      </c>
      <c r="B1032" s="12" t="s">
        <v>61</v>
      </c>
    </row>
    <row r="1033" spans="1:2">
      <c r="A1033" s="12">
        <v>159779</v>
      </c>
      <c r="B1033" s="12" t="s">
        <v>61</v>
      </c>
    </row>
    <row r="1034" spans="1:2">
      <c r="A1034" s="12">
        <v>159780</v>
      </c>
      <c r="B1034" s="12" t="s">
        <v>61</v>
      </c>
    </row>
    <row r="1035" spans="1:2">
      <c r="A1035" s="12">
        <v>159781</v>
      </c>
      <c r="B1035" s="12" t="s">
        <v>60</v>
      </c>
    </row>
    <row r="1036" spans="1:2">
      <c r="A1036" s="12">
        <v>159782</v>
      </c>
      <c r="B1036" s="12" t="s">
        <v>60</v>
      </c>
    </row>
    <row r="1037" spans="1:2">
      <c r="A1037" s="12">
        <v>159783</v>
      </c>
      <c r="B1037" s="12" t="s">
        <v>61</v>
      </c>
    </row>
    <row r="1038" spans="1:2">
      <c r="A1038" s="12">
        <v>159999</v>
      </c>
      <c r="B1038" s="12" t="s">
        <v>61</v>
      </c>
    </row>
    <row r="1039" spans="1:2">
      <c r="A1039" s="12">
        <v>160101</v>
      </c>
      <c r="B1039" s="12" t="s">
        <v>60</v>
      </c>
    </row>
    <row r="1040" spans="1:2">
      <c r="A1040" s="12">
        <v>160103</v>
      </c>
      <c r="B1040" s="12" t="s">
        <v>60</v>
      </c>
    </row>
    <row r="1041" spans="1:2">
      <c r="A1041" s="12">
        <v>160104</v>
      </c>
      <c r="B1041" s="12" t="s">
        <v>60</v>
      </c>
    </row>
    <row r="1042" spans="1:2">
      <c r="A1042" s="12">
        <v>160105</v>
      </c>
      <c r="B1042" s="12" t="s">
        <v>60</v>
      </c>
    </row>
    <row r="1043" spans="1:2">
      <c r="A1043" s="12">
        <v>160112</v>
      </c>
      <c r="B1043" s="12" t="s">
        <v>60</v>
      </c>
    </row>
    <row r="1044" spans="1:2">
      <c r="A1044" s="12">
        <v>160114</v>
      </c>
      <c r="B1044" s="12" t="s">
        <v>60</v>
      </c>
    </row>
    <row r="1045" spans="1:2">
      <c r="A1045" s="12">
        <v>160115</v>
      </c>
      <c r="B1045" s="12" t="s">
        <v>61</v>
      </c>
    </row>
    <row r="1046" spans="1:2">
      <c r="A1046" s="12">
        <v>160116</v>
      </c>
      <c r="B1046" s="12" t="s">
        <v>60</v>
      </c>
    </row>
    <row r="1047" spans="1:2">
      <c r="A1047" s="12">
        <v>160117</v>
      </c>
      <c r="B1047" s="12" t="s">
        <v>60</v>
      </c>
    </row>
    <row r="1048" spans="1:2">
      <c r="A1048" s="12">
        <v>160118</v>
      </c>
      <c r="B1048" s="12" t="s">
        <v>60</v>
      </c>
    </row>
    <row r="1049" spans="1:2">
      <c r="A1049" s="12">
        <v>160119</v>
      </c>
      <c r="B1049" s="12" t="s">
        <v>60</v>
      </c>
    </row>
    <row r="1050" spans="1:2">
      <c r="A1050" s="12">
        <v>160206</v>
      </c>
      <c r="B1050" s="12" t="s">
        <v>60</v>
      </c>
    </row>
    <row r="1051" spans="1:2">
      <c r="A1051" s="12">
        <v>160308</v>
      </c>
      <c r="B1051" s="12" t="s">
        <v>60</v>
      </c>
    </row>
    <row r="1052" spans="1:2">
      <c r="A1052" s="12">
        <v>160311</v>
      </c>
      <c r="B1052" s="12" t="s">
        <v>60</v>
      </c>
    </row>
    <row r="1053" spans="1:2">
      <c r="A1053" s="12">
        <v>160402</v>
      </c>
      <c r="B1053" s="12" t="s">
        <v>60</v>
      </c>
    </row>
    <row r="1054" spans="1:2">
      <c r="A1054" s="12">
        <v>160406</v>
      </c>
      <c r="B1054" s="12" t="s">
        <v>61</v>
      </c>
    </row>
    <row r="1055" spans="1:2">
      <c r="A1055" s="12">
        <v>160407</v>
      </c>
      <c r="B1055" s="12" t="s">
        <v>60</v>
      </c>
    </row>
    <row r="1056" spans="1:2">
      <c r="A1056" s="12">
        <v>160408</v>
      </c>
      <c r="B1056" s="12" t="s">
        <v>60</v>
      </c>
    </row>
    <row r="1057" spans="1:2">
      <c r="A1057" s="12">
        <v>160510</v>
      </c>
      <c r="B1057" s="12" t="s">
        <v>61</v>
      </c>
    </row>
    <row r="1058" spans="1:2">
      <c r="A1058" s="12">
        <v>160513</v>
      </c>
      <c r="B1058" s="12" t="s">
        <v>61</v>
      </c>
    </row>
    <row r="1059" spans="1:2">
      <c r="A1059" s="12">
        <v>160514</v>
      </c>
      <c r="B1059" s="12" t="s">
        <v>61</v>
      </c>
    </row>
    <row r="1060" spans="1:2">
      <c r="A1060" s="12">
        <v>160515</v>
      </c>
      <c r="B1060" s="12" t="s">
        <v>61</v>
      </c>
    </row>
    <row r="1061" spans="1:2">
      <c r="A1061" s="12">
        <v>160516</v>
      </c>
      <c r="B1061" s="12" t="s">
        <v>61</v>
      </c>
    </row>
    <row r="1062" spans="1:2">
      <c r="A1062" s="12">
        <v>160517</v>
      </c>
      <c r="B1062" s="12" t="s">
        <v>61</v>
      </c>
    </row>
    <row r="1063" spans="1:2">
      <c r="A1063" s="12">
        <v>160518</v>
      </c>
      <c r="B1063" s="12" t="s">
        <v>60</v>
      </c>
    </row>
    <row r="1064" spans="1:2">
      <c r="A1064" s="12">
        <v>161101</v>
      </c>
      <c r="B1064" s="12" t="s">
        <v>61</v>
      </c>
    </row>
    <row r="1065" spans="1:2">
      <c r="A1065" s="12">
        <v>161103</v>
      </c>
      <c r="B1065" s="12" t="s">
        <v>61</v>
      </c>
    </row>
    <row r="1066" spans="1:2">
      <c r="A1066" s="12">
        <v>161104</v>
      </c>
      <c r="B1066" s="12" t="s">
        <v>61</v>
      </c>
    </row>
    <row r="1067" spans="1:2">
      <c r="A1067" s="12">
        <v>161107</v>
      </c>
      <c r="B1067" s="12" t="s">
        <v>61</v>
      </c>
    </row>
    <row r="1068" spans="1:2">
      <c r="A1068" s="12">
        <v>161108</v>
      </c>
      <c r="B1068" s="12" t="s">
        <v>61</v>
      </c>
    </row>
    <row r="1069" spans="1:2">
      <c r="A1069" s="12">
        <v>161109</v>
      </c>
      <c r="B1069" s="12" t="s">
        <v>61</v>
      </c>
    </row>
    <row r="1070" spans="1:2">
      <c r="A1070" s="12">
        <v>161201</v>
      </c>
      <c r="B1070" s="12" t="s">
        <v>61</v>
      </c>
    </row>
    <row r="1071" spans="1:2">
      <c r="A1071" s="12">
        <v>161202</v>
      </c>
      <c r="B1071" s="12" t="s">
        <v>61</v>
      </c>
    </row>
    <row r="1072" spans="1:2">
      <c r="A1072" s="12">
        <v>161203</v>
      </c>
      <c r="B1072" s="12" t="s">
        <v>61</v>
      </c>
    </row>
    <row r="1073" spans="1:2">
      <c r="A1073" s="12">
        <v>161207</v>
      </c>
      <c r="B1073" s="12" t="s">
        <v>61</v>
      </c>
    </row>
    <row r="1074" spans="1:2">
      <c r="A1074" s="12">
        <v>161215</v>
      </c>
      <c r="B1074" s="12" t="s">
        <v>61</v>
      </c>
    </row>
    <row r="1075" spans="1:2">
      <c r="A1075" s="12">
        <v>161216</v>
      </c>
      <c r="B1075" s="12" t="s">
        <v>61</v>
      </c>
    </row>
    <row r="1076" spans="1:2">
      <c r="A1076" s="12">
        <v>161217</v>
      </c>
      <c r="B1076" s="12" t="s">
        <v>61</v>
      </c>
    </row>
    <row r="1077" spans="1:2">
      <c r="A1077" s="12">
        <v>161218</v>
      </c>
      <c r="B1077" s="12" t="s">
        <v>61</v>
      </c>
    </row>
    <row r="1078" spans="1:2">
      <c r="A1078" s="12">
        <v>161303</v>
      </c>
      <c r="B1078" s="12" t="s">
        <v>61</v>
      </c>
    </row>
    <row r="1079" spans="1:2">
      <c r="A1079" s="12">
        <v>161304</v>
      </c>
      <c r="B1079" s="12" t="s">
        <v>61</v>
      </c>
    </row>
    <row r="1080" spans="1:2">
      <c r="A1080" s="12">
        <v>162001</v>
      </c>
      <c r="B1080" s="12" t="s">
        <v>61</v>
      </c>
    </row>
    <row r="1081" spans="1:2">
      <c r="A1081" s="12">
        <v>162102</v>
      </c>
      <c r="B1081" s="12" t="s">
        <v>61</v>
      </c>
    </row>
    <row r="1082" spans="1:2">
      <c r="A1082" s="12">
        <v>162105</v>
      </c>
      <c r="B1082" s="12" t="s">
        <v>61</v>
      </c>
    </row>
    <row r="1083" spans="1:2">
      <c r="A1083" s="12">
        <v>162108</v>
      </c>
      <c r="B1083" s="12" t="s">
        <v>61</v>
      </c>
    </row>
    <row r="1084" spans="1:2">
      <c r="A1084" s="12">
        <v>162109</v>
      </c>
      <c r="B1084" s="12" t="s">
        <v>61</v>
      </c>
    </row>
    <row r="1085" spans="1:2">
      <c r="A1085" s="12">
        <v>162120</v>
      </c>
      <c r="B1085" s="12" t="s">
        <v>61</v>
      </c>
    </row>
    <row r="1086" spans="1:2">
      <c r="A1086" s="12">
        <v>162122</v>
      </c>
      <c r="B1086" s="12" t="s">
        <v>61</v>
      </c>
    </row>
    <row r="1087" spans="1:2">
      <c r="A1087" s="12">
        <v>162128</v>
      </c>
      <c r="B1087" s="12" t="s">
        <v>61</v>
      </c>
    </row>
    <row r="1088" spans="1:2">
      <c r="A1088" s="12">
        <v>162130</v>
      </c>
      <c r="B1088" s="12" t="s">
        <v>61</v>
      </c>
    </row>
    <row r="1089" spans="1:2">
      <c r="A1089" s="12">
        <v>162131</v>
      </c>
      <c r="B1089" s="12" t="s">
        <v>61</v>
      </c>
    </row>
    <row r="1090" spans="1:2">
      <c r="A1090" s="12">
        <v>162133</v>
      </c>
      <c r="B1090" s="12" t="s">
        <v>61</v>
      </c>
    </row>
    <row r="1091" spans="1:2">
      <c r="A1091" s="12">
        <v>162134</v>
      </c>
      <c r="B1091" s="12" t="s">
        <v>61</v>
      </c>
    </row>
    <row r="1092" spans="1:2">
      <c r="A1092" s="12">
        <v>162136</v>
      </c>
      <c r="B1092" s="12" t="s">
        <v>61</v>
      </c>
    </row>
    <row r="1093" spans="1:2">
      <c r="A1093" s="12">
        <v>162137</v>
      </c>
      <c r="B1093" s="12" t="s">
        <v>61</v>
      </c>
    </row>
    <row r="1094" spans="1:2">
      <c r="A1094" s="12">
        <v>162301</v>
      </c>
      <c r="B1094" s="12" t="s">
        <v>61</v>
      </c>
    </row>
    <row r="1095" spans="1:2">
      <c r="A1095" s="12">
        <v>162305</v>
      </c>
      <c r="B1095" s="12" t="s">
        <v>61</v>
      </c>
    </row>
    <row r="1096" spans="1:2">
      <c r="A1096" s="12">
        <v>162306</v>
      </c>
      <c r="B1096" s="12" t="s">
        <v>61</v>
      </c>
    </row>
    <row r="1097" spans="1:2">
      <c r="A1097" s="12">
        <v>162309</v>
      </c>
      <c r="B1097" s="12" t="s">
        <v>61</v>
      </c>
    </row>
    <row r="1098" spans="1:2">
      <c r="A1098" s="12">
        <v>162314</v>
      </c>
      <c r="B1098" s="12" t="s">
        <v>61</v>
      </c>
    </row>
    <row r="1099" spans="1:2">
      <c r="A1099" s="12">
        <v>162315</v>
      </c>
      <c r="B1099" s="12" t="s">
        <v>61</v>
      </c>
    </row>
    <row r="1100" spans="1:2">
      <c r="A1100" s="12">
        <v>162317</v>
      </c>
      <c r="B1100" s="12" t="s">
        <v>61</v>
      </c>
    </row>
    <row r="1101" spans="1:2">
      <c r="A1101" s="12">
        <v>162319</v>
      </c>
      <c r="B1101" s="12" t="s">
        <v>61</v>
      </c>
    </row>
    <row r="1102" spans="1:2">
      <c r="A1102" s="12">
        <v>162320</v>
      </c>
      <c r="B1102" s="12" t="s">
        <v>61</v>
      </c>
    </row>
    <row r="1103" spans="1:2">
      <c r="A1103" s="12">
        <v>162321</v>
      </c>
      <c r="B1103" s="12" t="s">
        <v>61</v>
      </c>
    </row>
    <row r="1104" spans="1:2">
      <c r="A1104" s="12">
        <v>162401</v>
      </c>
      <c r="B1104" s="12" t="s">
        <v>61</v>
      </c>
    </row>
    <row r="1105" spans="1:2">
      <c r="A1105" s="12">
        <v>162402</v>
      </c>
      <c r="B1105" s="12" t="s">
        <v>61</v>
      </c>
    </row>
    <row r="1106" spans="1:2">
      <c r="A1106" s="12">
        <v>162407</v>
      </c>
      <c r="B1106" s="12" t="s">
        <v>61</v>
      </c>
    </row>
    <row r="1107" spans="1:2">
      <c r="A1107" s="12">
        <v>162408</v>
      </c>
      <c r="B1107" s="12" t="s">
        <v>61</v>
      </c>
    </row>
    <row r="1108" spans="1:2">
      <c r="A1108" s="12">
        <v>162602</v>
      </c>
      <c r="B1108" s="12" t="s">
        <v>61</v>
      </c>
    </row>
    <row r="1109" spans="1:2">
      <c r="A1109" s="12">
        <v>162606</v>
      </c>
      <c r="B1109" s="12" t="s">
        <v>61</v>
      </c>
    </row>
    <row r="1110" spans="1:2">
      <c r="A1110" s="12">
        <v>162607</v>
      </c>
      <c r="B1110" s="12" t="s">
        <v>61</v>
      </c>
    </row>
    <row r="1111" spans="1:2">
      <c r="A1111" s="12">
        <v>162608</v>
      </c>
      <c r="B1111" s="12" t="s">
        <v>61</v>
      </c>
    </row>
    <row r="1112" spans="1:2">
      <c r="A1112" s="12">
        <v>162609</v>
      </c>
      <c r="B1112" s="12" t="s">
        <v>61</v>
      </c>
    </row>
    <row r="1113" spans="1:2">
      <c r="A1113" s="12">
        <v>162703</v>
      </c>
      <c r="B1113" s="12" t="s">
        <v>61</v>
      </c>
    </row>
    <row r="1114" spans="1:2">
      <c r="A1114" s="12">
        <v>162705</v>
      </c>
      <c r="B1114" s="12" t="s">
        <v>61</v>
      </c>
    </row>
    <row r="1115" spans="1:2">
      <c r="A1115" s="12">
        <v>162707</v>
      </c>
      <c r="B1115" s="12" t="s">
        <v>61</v>
      </c>
    </row>
    <row r="1116" spans="1:2">
      <c r="A1116" s="12">
        <v>162708</v>
      </c>
      <c r="B1116" s="12" t="s">
        <v>61</v>
      </c>
    </row>
    <row r="1117" spans="1:2">
      <c r="A1117" s="12">
        <v>162713</v>
      </c>
      <c r="B1117" s="12" t="s">
        <v>61</v>
      </c>
    </row>
    <row r="1118" spans="1:2">
      <c r="A1118" s="12">
        <v>162718</v>
      </c>
      <c r="B1118" s="12" t="s">
        <v>61</v>
      </c>
    </row>
    <row r="1119" spans="1:2">
      <c r="A1119" s="12">
        <v>162719</v>
      </c>
      <c r="B1119" s="12" t="s">
        <v>61</v>
      </c>
    </row>
    <row r="1120" spans="1:2">
      <c r="A1120" s="12">
        <v>162720</v>
      </c>
      <c r="B1120" s="12" t="s">
        <v>61</v>
      </c>
    </row>
    <row r="1121" spans="1:2">
      <c r="A1121" s="12">
        <v>162721</v>
      </c>
      <c r="B1121" s="12" t="s">
        <v>61</v>
      </c>
    </row>
    <row r="1122" spans="1:2">
      <c r="A1122" s="12">
        <v>162908</v>
      </c>
      <c r="B1122" s="12" t="s">
        <v>61</v>
      </c>
    </row>
    <row r="1123" spans="1:2">
      <c r="A1123" s="12">
        <v>162910</v>
      </c>
      <c r="B1123" s="12" t="s">
        <v>61</v>
      </c>
    </row>
    <row r="1124" spans="1:2">
      <c r="A1124" s="12">
        <v>162912</v>
      </c>
      <c r="B1124" s="12" t="s">
        <v>61</v>
      </c>
    </row>
    <row r="1125" spans="1:2">
      <c r="A1125" s="12">
        <v>162913</v>
      </c>
      <c r="B1125" s="12" t="s">
        <v>61</v>
      </c>
    </row>
    <row r="1126" spans="1:2">
      <c r="A1126" s="12">
        <v>162923</v>
      </c>
      <c r="B1126" s="12" t="s">
        <v>61</v>
      </c>
    </row>
    <row r="1127" spans="1:2">
      <c r="A1127" s="12">
        <v>162924</v>
      </c>
      <c r="B1127" s="12" t="s">
        <v>61</v>
      </c>
    </row>
    <row r="1128" spans="1:2">
      <c r="A1128" s="12">
        <v>162925</v>
      </c>
      <c r="B1128" s="12" t="s">
        <v>61</v>
      </c>
    </row>
    <row r="1129" spans="1:2">
      <c r="A1129" s="12">
        <v>162926</v>
      </c>
      <c r="B1129" s="12" t="s">
        <v>61</v>
      </c>
    </row>
    <row r="1130" spans="1:2">
      <c r="A1130" s="12">
        <v>162927</v>
      </c>
      <c r="B1130" s="12" t="s">
        <v>61</v>
      </c>
    </row>
    <row r="1131" spans="1:2">
      <c r="A1131" s="12">
        <v>163001</v>
      </c>
      <c r="B1131" s="12" t="s">
        <v>61</v>
      </c>
    </row>
    <row r="1132" spans="1:2">
      <c r="A1132" s="12">
        <v>163004</v>
      </c>
      <c r="B1132" s="12" t="s">
        <v>61</v>
      </c>
    </row>
    <row r="1133" spans="1:2">
      <c r="A1133" s="12">
        <v>163101</v>
      </c>
      <c r="B1133" s="12" t="s">
        <v>61</v>
      </c>
    </row>
    <row r="1134" spans="1:2">
      <c r="A1134" s="12">
        <v>163102</v>
      </c>
      <c r="B1134" s="12" t="s">
        <v>61</v>
      </c>
    </row>
    <row r="1135" spans="1:2">
      <c r="A1135" s="12">
        <v>163104</v>
      </c>
      <c r="B1135" s="12" t="s">
        <v>61</v>
      </c>
    </row>
    <row r="1136" spans="1:2">
      <c r="A1136" s="12">
        <v>163106</v>
      </c>
      <c r="B1136" s="12" t="s">
        <v>61</v>
      </c>
    </row>
    <row r="1137" spans="1:2">
      <c r="A1137" s="12">
        <v>163107</v>
      </c>
      <c r="B1137" s="12" t="s">
        <v>61</v>
      </c>
    </row>
    <row r="1138" spans="1:2">
      <c r="A1138" s="12">
        <v>163108</v>
      </c>
      <c r="B1138" s="12" t="s">
        <v>61</v>
      </c>
    </row>
    <row r="1139" spans="1:2">
      <c r="A1139" s="12">
        <v>163109</v>
      </c>
      <c r="B1139" s="12" t="s">
        <v>61</v>
      </c>
    </row>
    <row r="1140" spans="1:2">
      <c r="A1140" s="12">
        <v>163201</v>
      </c>
      <c r="B1140" s="12" t="s">
        <v>61</v>
      </c>
    </row>
    <row r="1141" spans="1:2">
      <c r="A1141" s="12">
        <v>163202</v>
      </c>
      <c r="B1141" s="12" t="s">
        <v>61</v>
      </c>
    </row>
    <row r="1142" spans="1:2">
      <c r="A1142" s="12">
        <v>163203</v>
      </c>
      <c r="B1142" s="12" t="s">
        <v>61</v>
      </c>
    </row>
    <row r="1143" spans="1:2">
      <c r="A1143" s="12">
        <v>163206</v>
      </c>
      <c r="B1143" s="12" t="s">
        <v>61</v>
      </c>
    </row>
    <row r="1144" spans="1:2">
      <c r="A1144" s="12">
        <v>163210</v>
      </c>
      <c r="B1144" s="12" t="s">
        <v>61</v>
      </c>
    </row>
    <row r="1145" spans="1:2">
      <c r="A1145" s="12">
        <v>163211</v>
      </c>
      <c r="B1145" s="12" t="s">
        <v>61</v>
      </c>
    </row>
    <row r="1146" spans="1:2">
      <c r="A1146" s="12">
        <v>163213</v>
      </c>
      <c r="B1146" s="12" t="s">
        <v>61</v>
      </c>
    </row>
    <row r="1147" spans="1:2">
      <c r="A1147" s="12">
        <v>163214</v>
      </c>
      <c r="B1147" s="12" t="s">
        <v>61</v>
      </c>
    </row>
    <row r="1148" spans="1:2">
      <c r="A1148" s="12">
        <v>163215</v>
      </c>
      <c r="B1148" s="12" t="s">
        <v>61</v>
      </c>
    </row>
    <row r="1149" spans="1:2">
      <c r="A1149" s="12">
        <v>163217</v>
      </c>
      <c r="B1149" s="12" t="s">
        <v>61</v>
      </c>
    </row>
    <row r="1150" spans="1:2">
      <c r="A1150" s="12">
        <v>163218</v>
      </c>
      <c r="B1150" s="12" t="s">
        <v>61</v>
      </c>
    </row>
    <row r="1151" spans="1:2">
      <c r="A1151" s="12">
        <v>163219</v>
      </c>
      <c r="B1151" s="12" t="s">
        <v>61</v>
      </c>
    </row>
    <row r="1152" spans="1:2">
      <c r="A1152" s="12">
        <v>164001</v>
      </c>
      <c r="B1152" s="12" t="s">
        <v>61</v>
      </c>
    </row>
    <row r="1153" spans="1:2">
      <c r="A1153" s="12">
        <v>164004</v>
      </c>
      <c r="B1153" s="12" t="s">
        <v>61</v>
      </c>
    </row>
    <row r="1154" spans="1:2">
      <c r="A1154" s="12">
        <v>164005</v>
      </c>
      <c r="B1154" s="12" t="s">
        <v>61</v>
      </c>
    </row>
    <row r="1155" spans="1:2">
      <c r="A1155" s="12">
        <v>164006</v>
      </c>
      <c r="B1155" s="12" t="s">
        <v>61</v>
      </c>
    </row>
    <row r="1156" spans="1:2">
      <c r="A1156" s="12">
        <v>164101</v>
      </c>
      <c r="B1156" s="12" t="s">
        <v>61</v>
      </c>
    </row>
    <row r="1157" spans="1:2">
      <c r="A1157" s="12">
        <v>164104</v>
      </c>
      <c r="B1157" s="12" t="s">
        <v>61</v>
      </c>
    </row>
    <row r="1158" spans="1:2">
      <c r="A1158" s="12">
        <v>164108</v>
      </c>
      <c r="B1158" s="12" t="s">
        <v>61</v>
      </c>
    </row>
    <row r="1159" spans="1:2">
      <c r="A1159" s="12">
        <v>164112</v>
      </c>
      <c r="B1159" s="12" t="s">
        <v>61</v>
      </c>
    </row>
    <row r="1160" spans="1:2">
      <c r="A1160" s="12">
        <v>164113</v>
      </c>
      <c r="B1160" s="12" t="s">
        <v>61</v>
      </c>
    </row>
    <row r="1161" spans="1:2">
      <c r="A1161" s="12">
        <v>164114</v>
      </c>
      <c r="B1161" s="12" t="s">
        <v>61</v>
      </c>
    </row>
    <row r="1162" spans="1:2">
      <c r="A1162" s="12">
        <v>164115</v>
      </c>
      <c r="B1162" s="12" t="s">
        <v>61</v>
      </c>
    </row>
    <row r="1163" spans="1:2">
      <c r="A1163" s="12">
        <v>164116</v>
      </c>
      <c r="B1163" s="12" t="s">
        <v>61</v>
      </c>
    </row>
    <row r="1164" spans="1:2">
      <c r="A1164" s="12">
        <v>164201</v>
      </c>
      <c r="B1164" s="12" t="s">
        <v>61</v>
      </c>
    </row>
    <row r="1165" spans="1:2">
      <c r="A1165" s="12">
        <v>164202</v>
      </c>
      <c r="B1165" s="12" t="s">
        <v>61</v>
      </c>
    </row>
    <row r="1166" spans="1:2">
      <c r="A1166" s="12">
        <v>164206</v>
      </c>
      <c r="B1166" s="12" t="s">
        <v>61</v>
      </c>
    </row>
    <row r="1167" spans="1:2">
      <c r="A1167" s="12">
        <v>164211</v>
      </c>
      <c r="B1167" s="12" t="s">
        <v>61</v>
      </c>
    </row>
    <row r="1168" spans="1:2">
      <c r="A1168" s="12">
        <v>164401</v>
      </c>
      <c r="B1168" s="12" t="s">
        <v>61</v>
      </c>
    </row>
    <row r="1169" spans="1:2">
      <c r="A1169" s="12">
        <v>164402</v>
      </c>
      <c r="B1169" s="12" t="s">
        <v>61</v>
      </c>
    </row>
    <row r="1170" spans="1:2">
      <c r="A1170" s="12">
        <v>164403</v>
      </c>
      <c r="B1170" s="12" t="s">
        <v>61</v>
      </c>
    </row>
    <row r="1171" spans="1:2">
      <c r="A1171" s="12">
        <v>169104</v>
      </c>
      <c r="B1171" s="12" t="s">
        <v>61</v>
      </c>
    </row>
    <row r="1172" spans="1:2">
      <c r="A1172" s="12">
        <v>169110</v>
      </c>
      <c r="B1172" s="12" t="s">
        <v>61</v>
      </c>
    </row>
    <row r="1173" spans="1:2">
      <c r="A1173" s="12">
        <v>169111</v>
      </c>
      <c r="B1173" s="12" t="s">
        <v>61</v>
      </c>
    </row>
    <row r="1174" spans="1:2">
      <c r="A1174" s="12">
        <v>169116</v>
      </c>
      <c r="B1174" s="12" t="s">
        <v>61</v>
      </c>
    </row>
    <row r="1175" spans="1:2">
      <c r="A1175" s="12">
        <v>169120</v>
      </c>
      <c r="B1175" s="12" t="s">
        <v>61</v>
      </c>
    </row>
    <row r="1176" spans="1:2">
      <c r="A1176" s="12">
        <v>169127</v>
      </c>
      <c r="B1176" s="12" t="s">
        <v>61</v>
      </c>
    </row>
    <row r="1177" spans="1:2">
      <c r="A1177" s="12">
        <v>169130</v>
      </c>
      <c r="B1177" s="12" t="s">
        <v>61</v>
      </c>
    </row>
    <row r="1178" spans="1:2">
      <c r="A1178" s="12">
        <v>169136</v>
      </c>
      <c r="B1178" s="12" t="s">
        <v>61</v>
      </c>
    </row>
    <row r="1179" spans="1:2">
      <c r="A1179" s="12">
        <v>169140</v>
      </c>
      <c r="B1179" s="12" t="s">
        <v>61</v>
      </c>
    </row>
    <row r="1180" spans="1:2">
      <c r="A1180" s="12">
        <v>169141</v>
      </c>
      <c r="B1180" s="12" t="s">
        <v>61</v>
      </c>
    </row>
    <row r="1181" spans="1:2">
      <c r="A1181" s="12">
        <v>169151</v>
      </c>
      <c r="B1181" s="12" t="s">
        <v>61</v>
      </c>
    </row>
    <row r="1182" spans="1:2">
      <c r="A1182" s="12">
        <v>169152</v>
      </c>
      <c r="B1182" s="12" t="s">
        <v>61</v>
      </c>
    </row>
    <row r="1183" spans="1:2">
      <c r="A1183" s="12">
        <v>169153</v>
      </c>
      <c r="B1183" s="12" t="s">
        <v>61</v>
      </c>
    </row>
    <row r="1184" spans="1:2">
      <c r="A1184" s="12">
        <v>169154</v>
      </c>
      <c r="B1184" s="12" t="s">
        <v>61</v>
      </c>
    </row>
    <row r="1185" spans="1:2">
      <c r="A1185" s="12">
        <v>169155</v>
      </c>
      <c r="B1185" s="12" t="s">
        <v>61</v>
      </c>
    </row>
    <row r="1186" spans="1:2">
      <c r="A1186" s="12">
        <v>169156</v>
      </c>
      <c r="B1186" s="12" t="s">
        <v>61</v>
      </c>
    </row>
    <row r="1187" spans="1:2">
      <c r="A1187" s="12">
        <v>169157</v>
      </c>
      <c r="B1187" s="12" t="s">
        <v>61</v>
      </c>
    </row>
    <row r="1188" spans="1:2">
      <c r="A1188" s="12">
        <v>169158</v>
      </c>
      <c r="B1188" s="12" t="s">
        <v>61</v>
      </c>
    </row>
    <row r="1189" spans="1:2">
      <c r="A1189" s="12">
        <v>169159</v>
      </c>
      <c r="B1189" s="12" t="s">
        <v>61</v>
      </c>
    </row>
    <row r="1190" spans="1:2">
      <c r="A1190" s="12">
        <v>169160</v>
      </c>
      <c r="B1190" s="12" t="s">
        <v>61</v>
      </c>
    </row>
    <row r="1191" spans="1:2">
      <c r="A1191" s="12">
        <v>169161</v>
      </c>
      <c r="B1191" s="12" t="s">
        <v>61</v>
      </c>
    </row>
    <row r="1192" spans="1:2">
      <c r="A1192" s="12">
        <v>169162</v>
      </c>
      <c r="B1192" s="12" t="s">
        <v>61</v>
      </c>
    </row>
    <row r="1193" spans="1:2">
      <c r="A1193" s="12">
        <v>169163</v>
      </c>
      <c r="B1193" s="12" t="s">
        <v>61</v>
      </c>
    </row>
    <row r="1194" spans="1:2">
      <c r="A1194" s="12">
        <v>169164</v>
      </c>
      <c r="B1194" s="12" t="s">
        <v>61</v>
      </c>
    </row>
    <row r="1195" spans="1:2">
      <c r="A1195" s="12">
        <v>169166</v>
      </c>
      <c r="B1195" s="12" t="s">
        <v>60</v>
      </c>
    </row>
    <row r="1196" spans="1:2">
      <c r="A1196" s="12">
        <v>169167</v>
      </c>
      <c r="B1196" s="12" t="s">
        <v>61</v>
      </c>
    </row>
    <row r="1197" spans="1:2">
      <c r="A1197" s="12">
        <v>169168</v>
      </c>
      <c r="B1197" s="12" t="s">
        <v>61</v>
      </c>
    </row>
    <row r="1198" spans="1:2">
      <c r="A1198" s="12">
        <v>169169</v>
      </c>
      <c r="B1198" s="12" t="s">
        <v>61</v>
      </c>
    </row>
    <row r="1199" spans="1:2">
      <c r="A1199" s="12">
        <v>169170</v>
      </c>
      <c r="B1199" s="12" t="s">
        <v>61</v>
      </c>
    </row>
    <row r="1200" spans="1:2">
      <c r="A1200" s="12">
        <v>169171</v>
      </c>
      <c r="B1200" s="12" t="s">
        <v>61</v>
      </c>
    </row>
    <row r="1201" spans="1:2">
      <c r="A1201" s="12">
        <v>169172</v>
      </c>
      <c r="B1201" s="12" t="s">
        <v>61</v>
      </c>
    </row>
    <row r="1202" spans="1:2">
      <c r="A1202" s="12">
        <v>169173</v>
      </c>
      <c r="B1202" s="12" t="s">
        <v>61</v>
      </c>
    </row>
    <row r="1203" spans="1:2">
      <c r="A1203" s="12">
        <v>169174</v>
      </c>
      <c r="B1203" s="12" t="s">
        <v>61</v>
      </c>
    </row>
    <row r="1204" spans="1:2">
      <c r="A1204" s="12">
        <v>169175</v>
      </c>
      <c r="B1204" s="12" t="s">
        <v>61</v>
      </c>
    </row>
    <row r="1205" spans="1:2">
      <c r="A1205" s="12">
        <v>169176</v>
      </c>
      <c r="B1205" s="12" t="s">
        <v>61</v>
      </c>
    </row>
    <row r="1206" spans="1:2">
      <c r="A1206" s="12">
        <v>169177</v>
      </c>
      <c r="B1206" s="12" t="s">
        <v>61</v>
      </c>
    </row>
    <row r="1207" spans="1:2">
      <c r="A1207" s="12">
        <v>169178</v>
      </c>
      <c r="B1207" s="12" t="s">
        <v>61</v>
      </c>
    </row>
    <row r="1208" spans="1:2">
      <c r="A1208" s="12">
        <v>169179</v>
      </c>
      <c r="B1208" s="12" t="s">
        <v>61</v>
      </c>
    </row>
    <row r="1209" spans="1:2">
      <c r="A1209" s="12">
        <v>169180</v>
      </c>
      <c r="B1209" s="12" t="s">
        <v>61</v>
      </c>
    </row>
    <row r="1210" spans="1:2">
      <c r="A1210" s="12">
        <v>169181</v>
      </c>
      <c r="B1210" s="12" t="s">
        <v>61</v>
      </c>
    </row>
    <row r="1211" spans="1:2">
      <c r="A1211" s="12">
        <v>169182</v>
      </c>
      <c r="B1211" s="12" t="s">
        <v>61</v>
      </c>
    </row>
    <row r="1212" spans="1:2">
      <c r="A1212" s="12">
        <v>169184</v>
      </c>
      <c r="B1212" s="12" t="s">
        <v>61</v>
      </c>
    </row>
    <row r="1213" spans="1:2">
      <c r="A1213" s="12">
        <v>169185</v>
      </c>
      <c r="B1213" s="12" t="s">
        <v>61</v>
      </c>
    </row>
    <row r="1214" spans="1:2">
      <c r="A1214" s="12">
        <v>169186</v>
      </c>
      <c r="B1214" s="12" t="s">
        <v>61</v>
      </c>
    </row>
    <row r="1215" spans="1:2">
      <c r="A1215" s="12">
        <v>170107</v>
      </c>
      <c r="B1215" s="12" t="s">
        <v>61</v>
      </c>
    </row>
    <row r="1216" spans="1:2">
      <c r="A1216" s="12">
        <v>170108</v>
      </c>
      <c r="B1216" s="12" t="s">
        <v>60</v>
      </c>
    </row>
    <row r="1217" spans="1:2">
      <c r="A1217" s="12">
        <v>170109</v>
      </c>
      <c r="B1217" s="12" t="s">
        <v>60</v>
      </c>
    </row>
    <row r="1218" spans="1:2">
      <c r="A1218" s="12">
        <v>170110</v>
      </c>
      <c r="B1218" s="12" t="s">
        <v>60</v>
      </c>
    </row>
    <row r="1219" spans="1:2">
      <c r="A1219" s="12">
        <v>170111</v>
      </c>
      <c r="B1219" s="12" t="s">
        <v>60</v>
      </c>
    </row>
    <row r="1220" spans="1:2">
      <c r="A1220" s="12">
        <v>170117</v>
      </c>
      <c r="B1220" s="12" t="s">
        <v>60</v>
      </c>
    </row>
    <row r="1221" spans="1:2">
      <c r="A1221" s="12">
        <v>170118</v>
      </c>
      <c r="B1221" s="12" t="s">
        <v>61</v>
      </c>
    </row>
    <row r="1222" spans="1:2">
      <c r="A1222" s="12">
        <v>170119</v>
      </c>
      <c r="B1222" s="12" t="s">
        <v>60</v>
      </c>
    </row>
    <row r="1223" spans="1:2">
      <c r="A1223" s="12">
        <v>170120</v>
      </c>
      <c r="B1223" s="12" t="s">
        <v>60</v>
      </c>
    </row>
    <row r="1224" spans="1:2">
      <c r="A1224" s="12">
        <v>170204</v>
      </c>
      <c r="B1224" s="12" t="s">
        <v>60</v>
      </c>
    </row>
    <row r="1225" spans="1:2">
      <c r="A1225" s="12">
        <v>170205</v>
      </c>
      <c r="B1225" s="12" t="s">
        <v>60</v>
      </c>
    </row>
    <row r="1226" spans="1:2">
      <c r="A1226" s="12">
        <v>170207</v>
      </c>
      <c r="B1226" s="12" t="s">
        <v>60</v>
      </c>
    </row>
    <row r="1227" spans="1:2">
      <c r="A1227" s="12">
        <v>170208</v>
      </c>
      <c r="B1227" s="12" t="s">
        <v>60</v>
      </c>
    </row>
    <row r="1228" spans="1:2">
      <c r="A1228" s="12">
        <v>170209</v>
      </c>
      <c r="B1228" s="12" t="s">
        <v>60</v>
      </c>
    </row>
    <row r="1229" spans="1:2">
      <c r="A1229" s="12">
        <v>170210</v>
      </c>
      <c r="B1229" s="12" t="s">
        <v>60</v>
      </c>
    </row>
    <row r="1230" spans="1:2">
      <c r="A1230" s="12">
        <v>170211</v>
      </c>
      <c r="B1230" s="12" t="s">
        <v>60</v>
      </c>
    </row>
    <row r="1231" spans="1:2">
      <c r="A1231" s="12">
        <v>170212</v>
      </c>
      <c r="B1231" s="12" t="s">
        <v>60</v>
      </c>
    </row>
    <row r="1232" spans="1:2">
      <c r="A1232" s="12">
        <v>170302</v>
      </c>
      <c r="B1232" s="12" t="s">
        <v>60</v>
      </c>
    </row>
    <row r="1233" spans="1:2">
      <c r="A1233" s="12">
        <v>170303</v>
      </c>
      <c r="B1233" s="12" t="s">
        <v>60</v>
      </c>
    </row>
    <row r="1234" spans="1:2">
      <c r="A1234" s="12">
        <v>170305</v>
      </c>
      <c r="B1234" s="12" t="s">
        <v>60</v>
      </c>
    </row>
    <row r="1235" spans="1:2">
      <c r="A1235" s="12">
        <v>170306</v>
      </c>
      <c r="B1235" s="12" t="s">
        <v>60</v>
      </c>
    </row>
    <row r="1236" spans="1:2">
      <c r="A1236" s="12">
        <v>170308</v>
      </c>
      <c r="B1236" s="12" t="s">
        <v>60</v>
      </c>
    </row>
    <row r="1237" spans="1:2">
      <c r="A1237" s="12">
        <v>170309</v>
      </c>
      <c r="B1237" s="12" t="s">
        <v>60</v>
      </c>
    </row>
    <row r="1238" spans="1:2">
      <c r="A1238" s="12">
        <v>170401</v>
      </c>
      <c r="B1238" s="12" t="s">
        <v>60</v>
      </c>
    </row>
    <row r="1239" spans="1:2">
      <c r="A1239" s="12">
        <v>170402</v>
      </c>
      <c r="B1239" s="12" t="s">
        <v>60</v>
      </c>
    </row>
    <row r="1240" spans="1:2">
      <c r="A1240" s="12">
        <v>170403</v>
      </c>
      <c r="B1240" s="12" t="s">
        <v>60</v>
      </c>
    </row>
    <row r="1241" spans="1:2">
      <c r="A1241" s="12">
        <v>170501</v>
      </c>
      <c r="B1241" s="12" t="s">
        <v>60</v>
      </c>
    </row>
    <row r="1242" spans="1:2">
      <c r="A1242" s="12">
        <v>170504</v>
      </c>
      <c r="B1242" s="12" t="s">
        <v>60</v>
      </c>
    </row>
    <row r="1243" spans="1:2">
      <c r="A1243" s="12">
        <v>170505</v>
      </c>
      <c r="B1243" s="12" t="s">
        <v>61</v>
      </c>
    </row>
    <row r="1244" spans="1:2">
      <c r="A1244" s="12">
        <v>170506</v>
      </c>
      <c r="B1244" s="12" t="s">
        <v>60</v>
      </c>
    </row>
    <row r="1245" spans="1:2">
      <c r="A1245" s="12">
        <v>170507</v>
      </c>
      <c r="B1245" s="12" t="s">
        <v>60</v>
      </c>
    </row>
    <row r="1246" spans="1:2">
      <c r="A1246" s="12">
        <v>170508</v>
      </c>
      <c r="B1246" s="12" t="s">
        <v>60</v>
      </c>
    </row>
    <row r="1247" spans="1:2">
      <c r="A1247" s="12">
        <v>170509</v>
      </c>
      <c r="B1247" s="12" t="s">
        <v>60</v>
      </c>
    </row>
    <row r="1248" spans="1:2">
      <c r="A1248" s="12">
        <v>170510</v>
      </c>
      <c r="B1248" s="12" t="s">
        <v>60</v>
      </c>
    </row>
    <row r="1249" spans="1:2">
      <c r="A1249" s="12">
        <v>171101</v>
      </c>
      <c r="B1249" s="12" t="s">
        <v>61</v>
      </c>
    </row>
    <row r="1250" spans="1:2">
      <c r="A1250" s="12">
        <v>171103</v>
      </c>
      <c r="B1250" s="12" t="s">
        <v>61</v>
      </c>
    </row>
    <row r="1251" spans="1:2">
      <c r="A1251" s="12">
        <v>171108</v>
      </c>
      <c r="B1251" s="12" t="s">
        <v>61</v>
      </c>
    </row>
    <row r="1252" spans="1:2">
      <c r="A1252" s="12">
        <v>171112</v>
      </c>
      <c r="B1252" s="12" t="s">
        <v>61</v>
      </c>
    </row>
    <row r="1253" spans="1:2">
      <c r="A1253" s="12">
        <v>171202</v>
      </c>
      <c r="B1253" s="12" t="s">
        <v>61</v>
      </c>
    </row>
    <row r="1254" spans="1:2">
      <c r="A1254" s="12">
        <v>171207</v>
      </c>
      <c r="B1254" s="12" t="s">
        <v>61</v>
      </c>
    </row>
    <row r="1255" spans="1:2">
      <c r="A1255" s="12">
        <v>171212</v>
      </c>
      <c r="B1255" s="12" t="s">
        <v>61</v>
      </c>
    </row>
    <row r="1256" spans="1:2">
      <c r="A1256" s="12">
        <v>171214</v>
      </c>
      <c r="B1256" s="12" t="s">
        <v>61</v>
      </c>
    </row>
    <row r="1257" spans="1:2">
      <c r="A1257" s="12">
        <v>171215</v>
      </c>
      <c r="B1257" s="12" t="s">
        <v>61</v>
      </c>
    </row>
    <row r="1258" spans="1:2">
      <c r="A1258" s="12">
        <v>171303</v>
      </c>
      <c r="B1258" s="12" t="s">
        <v>61</v>
      </c>
    </row>
    <row r="1259" spans="1:2">
      <c r="A1259" s="12">
        <v>171304</v>
      </c>
      <c r="B1259" s="12" t="s">
        <v>61</v>
      </c>
    </row>
    <row r="1260" spans="1:2">
      <c r="A1260" s="12">
        <v>172001</v>
      </c>
      <c r="B1260" s="12" t="s">
        <v>61</v>
      </c>
    </row>
    <row r="1261" spans="1:2">
      <c r="A1261" s="12">
        <v>172004</v>
      </c>
      <c r="B1261" s="12" t="s">
        <v>61</v>
      </c>
    </row>
    <row r="1262" spans="1:2">
      <c r="A1262" s="12">
        <v>172005</v>
      </c>
      <c r="B1262" s="12" t="s">
        <v>61</v>
      </c>
    </row>
    <row r="1263" spans="1:2">
      <c r="A1263" s="12">
        <v>172103</v>
      </c>
      <c r="B1263" s="12" t="s">
        <v>61</v>
      </c>
    </row>
    <row r="1264" spans="1:2">
      <c r="A1264" s="12">
        <v>172105</v>
      </c>
      <c r="B1264" s="12" t="s">
        <v>61</v>
      </c>
    </row>
    <row r="1265" spans="1:2">
      <c r="A1265" s="12">
        <v>172107</v>
      </c>
      <c r="B1265" s="12" t="s">
        <v>61</v>
      </c>
    </row>
    <row r="1266" spans="1:2">
      <c r="A1266" s="12">
        <v>172110</v>
      </c>
      <c r="B1266" s="12" t="s">
        <v>61</v>
      </c>
    </row>
    <row r="1267" spans="1:2">
      <c r="A1267" s="12">
        <v>172111</v>
      </c>
      <c r="B1267" s="12" t="s">
        <v>61</v>
      </c>
    </row>
    <row r="1268" spans="1:2">
      <c r="A1268" s="12">
        <v>172112</v>
      </c>
      <c r="B1268" s="12" t="s">
        <v>61</v>
      </c>
    </row>
    <row r="1269" spans="1:2">
      <c r="A1269" s="12">
        <v>172115</v>
      </c>
      <c r="B1269" s="12" t="s">
        <v>61</v>
      </c>
    </row>
    <row r="1270" spans="1:2">
      <c r="A1270" s="12">
        <v>172118</v>
      </c>
      <c r="B1270" s="12" t="s">
        <v>61</v>
      </c>
    </row>
    <row r="1271" spans="1:2">
      <c r="A1271" s="12">
        <v>172122</v>
      </c>
      <c r="B1271" s="12" t="s">
        <v>61</v>
      </c>
    </row>
    <row r="1272" spans="1:2">
      <c r="A1272" s="12">
        <v>172123</v>
      </c>
      <c r="B1272" s="12" t="s">
        <v>61</v>
      </c>
    </row>
    <row r="1273" spans="1:2">
      <c r="A1273" s="12">
        <v>172124</v>
      </c>
      <c r="B1273" s="12" t="s">
        <v>61</v>
      </c>
    </row>
    <row r="1274" spans="1:2">
      <c r="A1274" s="12">
        <v>172131</v>
      </c>
      <c r="B1274" s="12" t="s">
        <v>61</v>
      </c>
    </row>
    <row r="1275" spans="1:2">
      <c r="A1275" s="12">
        <v>172135</v>
      </c>
      <c r="B1275" s="12" t="s">
        <v>61</v>
      </c>
    </row>
    <row r="1276" spans="1:2">
      <c r="A1276" s="12">
        <v>172136</v>
      </c>
      <c r="B1276" s="12" t="s">
        <v>61</v>
      </c>
    </row>
    <row r="1277" spans="1:2">
      <c r="A1277" s="12">
        <v>172137</v>
      </c>
      <c r="B1277" s="12" t="s">
        <v>61</v>
      </c>
    </row>
    <row r="1278" spans="1:2">
      <c r="A1278" s="12">
        <v>172138</v>
      </c>
      <c r="B1278" s="12" t="s">
        <v>61</v>
      </c>
    </row>
    <row r="1279" spans="1:2">
      <c r="A1279" s="12">
        <v>172139</v>
      </c>
      <c r="B1279" s="12" t="s">
        <v>61</v>
      </c>
    </row>
    <row r="1280" spans="1:2">
      <c r="A1280" s="12">
        <v>172140</v>
      </c>
      <c r="B1280" s="12" t="s">
        <v>61</v>
      </c>
    </row>
    <row r="1281" spans="1:2">
      <c r="A1281" s="12">
        <v>172141</v>
      </c>
      <c r="B1281" s="12" t="s">
        <v>61</v>
      </c>
    </row>
    <row r="1282" spans="1:2">
      <c r="A1282" s="12">
        <v>172142</v>
      </c>
      <c r="B1282" s="12" t="s">
        <v>61</v>
      </c>
    </row>
    <row r="1283" spans="1:2">
      <c r="A1283" s="12">
        <v>172303</v>
      </c>
      <c r="B1283" s="12" t="s">
        <v>61</v>
      </c>
    </row>
    <row r="1284" spans="1:2">
      <c r="A1284" s="12">
        <v>172310</v>
      </c>
      <c r="B1284" s="12" t="s">
        <v>61</v>
      </c>
    </row>
    <row r="1285" spans="1:2">
      <c r="A1285" s="12">
        <v>172316</v>
      </c>
      <c r="B1285" s="12" t="s">
        <v>61</v>
      </c>
    </row>
    <row r="1286" spans="1:2">
      <c r="A1286" s="12">
        <v>172318</v>
      </c>
      <c r="B1286" s="12" t="s">
        <v>61</v>
      </c>
    </row>
    <row r="1287" spans="1:2">
      <c r="A1287" s="12">
        <v>172319</v>
      </c>
      <c r="B1287" s="12" t="s">
        <v>61</v>
      </c>
    </row>
    <row r="1288" spans="1:2">
      <c r="A1288" s="12">
        <v>172320</v>
      </c>
      <c r="B1288" s="12" t="s">
        <v>61</v>
      </c>
    </row>
    <row r="1289" spans="1:2">
      <c r="A1289" s="12">
        <v>172321</v>
      </c>
      <c r="B1289" s="12" t="s">
        <v>61</v>
      </c>
    </row>
    <row r="1290" spans="1:2">
      <c r="A1290" s="12">
        <v>172322</v>
      </c>
      <c r="B1290" s="12" t="s">
        <v>61</v>
      </c>
    </row>
    <row r="1291" spans="1:2">
      <c r="A1291" s="12">
        <v>172402</v>
      </c>
      <c r="B1291" s="12" t="s">
        <v>61</v>
      </c>
    </row>
    <row r="1292" spans="1:2">
      <c r="A1292" s="12">
        <v>172403</v>
      </c>
      <c r="B1292" s="12" t="s">
        <v>61</v>
      </c>
    </row>
    <row r="1293" spans="1:2">
      <c r="A1293" s="12">
        <v>172404</v>
      </c>
      <c r="B1293" s="12" t="s">
        <v>61</v>
      </c>
    </row>
    <row r="1294" spans="1:2">
      <c r="A1294" s="12">
        <v>172406</v>
      </c>
      <c r="B1294" s="12" t="s">
        <v>61</v>
      </c>
    </row>
    <row r="1295" spans="1:2">
      <c r="A1295" s="12">
        <v>172408</v>
      </c>
      <c r="B1295" s="12" t="s">
        <v>61</v>
      </c>
    </row>
    <row r="1296" spans="1:2">
      <c r="A1296" s="12">
        <v>172409</v>
      </c>
      <c r="B1296" s="12" t="s">
        <v>61</v>
      </c>
    </row>
    <row r="1297" spans="1:2">
      <c r="A1297" s="12">
        <v>172412</v>
      </c>
      <c r="B1297" s="12" t="s">
        <v>61</v>
      </c>
    </row>
    <row r="1298" spans="1:2">
      <c r="A1298" s="12">
        <v>172413</v>
      </c>
      <c r="B1298" s="12" t="s">
        <v>61</v>
      </c>
    </row>
    <row r="1299" spans="1:2">
      <c r="A1299" s="12">
        <v>172602</v>
      </c>
      <c r="B1299" s="12" t="s">
        <v>60</v>
      </c>
    </row>
    <row r="1300" spans="1:2">
      <c r="A1300" s="12">
        <v>172604</v>
      </c>
      <c r="B1300" s="12" t="s">
        <v>61</v>
      </c>
    </row>
    <row r="1301" spans="1:2">
      <c r="A1301" s="12">
        <v>172701</v>
      </c>
      <c r="B1301" s="12" t="s">
        <v>61</v>
      </c>
    </row>
    <row r="1302" spans="1:2">
      <c r="A1302" s="12">
        <v>172706</v>
      </c>
      <c r="B1302" s="12" t="s">
        <v>61</v>
      </c>
    </row>
    <row r="1303" spans="1:2">
      <c r="A1303" s="12">
        <v>172707</v>
      </c>
      <c r="B1303" s="12" t="s">
        <v>61</v>
      </c>
    </row>
    <row r="1304" spans="1:2">
      <c r="A1304" s="12">
        <v>172710</v>
      </c>
      <c r="B1304" s="12" t="s">
        <v>61</v>
      </c>
    </row>
    <row r="1305" spans="1:2">
      <c r="A1305" s="12">
        <v>172716</v>
      </c>
      <c r="B1305" s="12" t="s">
        <v>61</v>
      </c>
    </row>
    <row r="1306" spans="1:2">
      <c r="A1306" s="12">
        <v>172717</v>
      </c>
      <c r="B1306" s="12" t="s">
        <v>61</v>
      </c>
    </row>
    <row r="1307" spans="1:2">
      <c r="A1307" s="12">
        <v>172718</v>
      </c>
      <c r="B1307" s="12" t="s">
        <v>61</v>
      </c>
    </row>
    <row r="1308" spans="1:2">
      <c r="A1308" s="12">
        <v>172719</v>
      </c>
      <c r="B1308" s="12" t="s">
        <v>61</v>
      </c>
    </row>
    <row r="1309" spans="1:2">
      <c r="A1309" s="12">
        <v>172720</v>
      </c>
      <c r="B1309" s="12" t="s">
        <v>61</v>
      </c>
    </row>
    <row r="1310" spans="1:2">
      <c r="A1310" s="12">
        <v>172721</v>
      </c>
      <c r="B1310" s="12" t="s">
        <v>61</v>
      </c>
    </row>
    <row r="1311" spans="1:2">
      <c r="A1311" s="12">
        <v>172722</v>
      </c>
      <c r="B1311" s="12" t="s">
        <v>61</v>
      </c>
    </row>
    <row r="1312" spans="1:2">
      <c r="A1312" s="12">
        <v>172723</v>
      </c>
      <c r="B1312" s="12" t="s">
        <v>61</v>
      </c>
    </row>
    <row r="1313" spans="1:2">
      <c r="A1313" s="12">
        <v>172724</v>
      </c>
      <c r="B1313" s="12" t="s">
        <v>61</v>
      </c>
    </row>
    <row r="1314" spans="1:2">
      <c r="A1314" s="12">
        <v>172901</v>
      </c>
      <c r="B1314" s="12" t="s">
        <v>61</v>
      </c>
    </row>
    <row r="1315" spans="1:2">
      <c r="A1315" s="12">
        <v>172902</v>
      </c>
      <c r="B1315" s="12" t="s">
        <v>61</v>
      </c>
    </row>
    <row r="1316" spans="1:2">
      <c r="A1316" s="12">
        <v>172904</v>
      </c>
      <c r="B1316" s="12" t="s">
        <v>61</v>
      </c>
    </row>
    <row r="1317" spans="1:2">
      <c r="A1317" s="12">
        <v>172905</v>
      </c>
      <c r="B1317" s="12" t="s">
        <v>61</v>
      </c>
    </row>
    <row r="1318" spans="1:2">
      <c r="A1318" s="12">
        <v>172907</v>
      </c>
      <c r="B1318" s="12" t="s">
        <v>61</v>
      </c>
    </row>
    <row r="1319" spans="1:2">
      <c r="A1319" s="12">
        <v>172908</v>
      </c>
      <c r="B1319" s="12" t="s">
        <v>61</v>
      </c>
    </row>
    <row r="1320" spans="1:2">
      <c r="A1320" s="12">
        <v>172910</v>
      </c>
      <c r="B1320" s="12" t="s">
        <v>61</v>
      </c>
    </row>
    <row r="1321" spans="1:2">
      <c r="A1321" s="12">
        <v>172913</v>
      </c>
      <c r="B1321" s="12" t="s">
        <v>61</v>
      </c>
    </row>
    <row r="1322" spans="1:2">
      <c r="A1322" s="12">
        <v>172919</v>
      </c>
      <c r="B1322" s="12" t="s">
        <v>61</v>
      </c>
    </row>
    <row r="1323" spans="1:2">
      <c r="A1323" s="12">
        <v>172920</v>
      </c>
      <c r="B1323" s="12" t="s">
        <v>61</v>
      </c>
    </row>
    <row r="1324" spans="1:2">
      <c r="A1324" s="12">
        <v>172922</v>
      </c>
      <c r="B1324" s="12" t="s">
        <v>61</v>
      </c>
    </row>
    <row r="1325" spans="1:2">
      <c r="A1325" s="12">
        <v>172923</v>
      </c>
      <c r="B1325" s="12" t="s">
        <v>61</v>
      </c>
    </row>
    <row r="1326" spans="1:2">
      <c r="A1326" s="12">
        <v>172924</v>
      </c>
      <c r="B1326" s="12" t="s">
        <v>61</v>
      </c>
    </row>
    <row r="1327" spans="1:2">
      <c r="A1327" s="12">
        <v>172925</v>
      </c>
      <c r="B1327" s="12" t="s">
        <v>61</v>
      </c>
    </row>
    <row r="1328" spans="1:2">
      <c r="A1328" s="12">
        <v>172926</v>
      </c>
      <c r="B1328" s="12" t="s">
        <v>61</v>
      </c>
    </row>
    <row r="1329" spans="1:2">
      <c r="A1329" s="12">
        <v>172927</v>
      </c>
      <c r="B1329" s="12" t="s">
        <v>61</v>
      </c>
    </row>
    <row r="1330" spans="1:2">
      <c r="A1330" s="12">
        <v>172928</v>
      </c>
      <c r="B1330" s="12" t="s">
        <v>61</v>
      </c>
    </row>
    <row r="1331" spans="1:2">
      <c r="A1331" s="12">
        <v>172929</v>
      </c>
      <c r="B1331" s="12" t="s">
        <v>61</v>
      </c>
    </row>
    <row r="1332" spans="1:2">
      <c r="A1332" s="12">
        <v>172930</v>
      </c>
      <c r="B1332" s="12" t="s">
        <v>61</v>
      </c>
    </row>
    <row r="1333" spans="1:2">
      <c r="A1333" s="12">
        <v>172931</v>
      </c>
      <c r="B1333" s="12" t="s">
        <v>61</v>
      </c>
    </row>
    <row r="1334" spans="1:2">
      <c r="A1334" s="12">
        <v>172932</v>
      </c>
      <c r="B1334" s="12" t="s">
        <v>61</v>
      </c>
    </row>
    <row r="1335" spans="1:2">
      <c r="A1335" s="12">
        <v>173001</v>
      </c>
      <c r="B1335" s="12" t="s">
        <v>61</v>
      </c>
    </row>
    <row r="1336" spans="1:2">
      <c r="A1336" s="12">
        <v>173003</v>
      </c>
      <c r="B1336" s="12" t="s">
        <v>61</v>
      </c>
    </row>
    <row r="1337" spans="1:2">
      <c r="A1337" s="12">
        <v>173006</v>
      </c>
      <c r="B1337" s="12" t="s">
        <v>61</v>
      </c>
    </row>
    <row r="1338" spans="1:2">
      <c r="A1338" s="12">
        <v>173101</v>
      </c>
      <c r="B1338" s="12" t="s">
        <v>60</v>
      </c>
    </row>
    <row r="1339" spans="1:2">
      <c r="A1339" s="12">
        <v>173102</v>
      </c>
      <c r="B1339" s="12" t="s">
        <v>60</v>
      </c>
    </row>
    <row r="1340" spans="1:2">
      <c r="A1340" s="12">
        <v>173103</v>
      </c>
      <c r="B1340" s="12" t="s">
        <v>60</v>
      </c>
    </row>
    <row r="1341" spans="1:2">
      <c r="A1341" s="12">
        <v>173104</v>
      </c>
      <c r="B1341" s="12" t="s">
        <v>61</v>
      </c>
    </row>
    <row r="1342" spans="1:2">
      <c r="A1342" s="12">
        <v>173105</v>
      </c>
      <c r="B1342" s="12" t="s">
        <v>61</v>
      </c>
    </row>
    <row r="1343" spans="1:2">
      <c r="A1343" s="12">
        <v>173106</v>
      </c>
      <c r="B1343" s="12" t="s">
        <v>61</v>
      </c>
    </row>
    <row r="1344" spans="1:2">
      <c r="A1344" s="12">
        <v>173203</v>
      </c>
      <c r="B1344" s="12" t="s">
        <v>61</v>
      </c>
    </row>
    <row r="1345" spans="1:2">
      <c r="A1345" s="12">
        <v>173204</v>
      </c>
      <c r="B1345" s="12" t="s">
        <v>61</v>
      </c>
    </row>
    <row r="1346" spans="1:2">
      <c r="A1346" s="12">
        <v>173206</v>
      </c>
      <c r="B1346" s="12" t="s">
        <v>61</v>
      </c>
    </row>
    <row r="1347" spans="1:2">
      <c r="A1347" s="12">
        <v>173207</v>
      </c>
      <c r="B1347" s="12" t="s">
        <v>61</v>
      </c>
    </row>
    <row r="1348" spans="1:2">
      <c r="A1348" s="12">
        <v>173209</v>
      </c>
      <c r="B1348" s="12" t="s">
        <v>61</v>
      </c>
    </row>
    <row r="1349" spans="1:2">
      <c r="A1349" s="12">
        <v>173213</v>
      </c>
      <c r="B1349" s="12" t="s">
        <v>61</v>
      </c>
    </row>
    <row r="1350" spans="1:2">
      <c r="A1350" s="12">
        <v>173215</v>
      </c>
      <c r="B1350" s="12" t="s">
        <v>61</v>
      </c>
    </row>
    <row r="1351" spans="1:2">
      <c r="A1351" s="12">
        <v>173217</v>
      </c>
      <c r="B1351" s="12" t="s">
        <v>61</v>
      </c>
    </row>
    <row r="1352" spans="1:2">
      <c r="A1352" s="12">
        <v>173218</v>
      </c>
      <c r="B1352" s="12" t="s">
        <v>60</v>
      </c>
    </row>
    <row r="1353" spans="1:2">
      <c r="A1353" s="12">
        <v>173219</v>
      </c>
      <c r="B1353" s="12" t="s">
        <v>61</v>
      </c>
    </row>
    <row r="1354" spans="1:2">
      <c r="A1354" s="12">
        <v>173220</v>
      </c>
      <c r="B1354" s="12" t="s">
        <v>61</v>
      </c>
    </row>
    <row r="1355" spans="1:2">
      <c r="A1355" s="12">
        <v>173221</v>
      </c>
      <c r="B1355" s="12" t="s">
        <v>61</v>
      </c>
    </row>
    <row r="1356" spans="1:2">
      <c r="A1356" s="12">
        <v>173222</v>
      </c>
      <c r="B1356" s="12" t="s">
        <v>61</v>
      </c>
    </row>
    <row r="1357" spans="1:2">
      <c r="A1357" s="12">
        <v>173223</v>
      </c>
      <c r="B1357" s="12" t="s">
        <v>61</v>
      </c>
    </row>
    <row r="1358" spans="1:2">
      <c r="A1358" s="12">
        <v>173224</v>
      </c>
      <c r="B1358" s="12" t="s">
        <v>61</v>
      </c>
    </row>
    <row r="1359" spans="1:2">
      <c r="A1359" s="12">
        <v>173225</v>
      </c>
      <c r="B1359" s="12" t="s">
        <v>61</v>
      </c>
    </row>
    <row r="1360" spans="1:2">
      <c r="A1360" s="12">
        <v>173226</v>
      </c>
      <c r="B1360" s="12" t="s">
        <v>61</v>
      </c>
    </row>
    <row r="1361" spans="1:2">
      <c r="A1361" s="12">
        <v>173227</v>
      </c>
      <c r="B1361" s="12" t="s">
        <v>61</v>
      </c>
    </row>
    <row r="1362" spans="1:2">
      <c r="A1362" s="12">
        <v>173228</v>
      </c>
      <c r="B1362" s="12" t="s">
        <v>61</v>
      </c>
    </row>
    <row r="1363" spans="1:2">
      <c r="A1363" s="12">
        <v>173229</v>
      </c>
      <c r="B1363" s="12" t="s">
        <v>61</v>
      </c>
    </row>
    <row r="1364" spans="1:2">
      <c r="A1364" s="12">
        <v>173230</v>
      </c>
      <c r="B1364" s="12" t="s">
        <v>61</v>
      </c>
    </row>
    <row r="1365" spans="1:2">
      <c r="A1365" s="12">
        <v>173231</v>
      </c>
      <c r="B1365" s="12" t="s">
        <v>61</v>
      </c>
    </row>
    <row r="1366" spans="1:2">
      <c r="A1366" s="12">
        <v>173232</v>
      </c>
      <c r="B1366" s="12" t="s">
        <v>61</v>
      </c>
    </row>
    <row r="1367" spans="1:2">
      <c r="A1367" s="12">
        <v>174003</v>
      </c>
      <c r="B1367" s="12" t="s">
        <v>61</v>
      </c>
    </row>
    <row r="1368" spans="1:2">
      <c r="A1368" s="12">
        <v>174004</v>
      </c>
      <c r="B1368" s="12" t="s">
        <v>61</v>
      </c>
    </row>
    <row r="1369" spans="1:2">
      <c r="A1369" s="12">
        <v>174101</v>
      </c>
      <c r="B1369" s="12" t="s">
        <v>61</v>
      </c>
    </row>
    <row r="1370" spans="1:2">
      <c r="A1370" s="12">
        <v>174104</v>
      </c>
      <c r="B1370" s="12" t="s">
        <v>61</v>
      </c>
    </row>
    <row r="1371" spans="1:2">
      <c r="A1371" s="12">
        <v>174110</v>
      </c>
      <c r="B1371" s="12" t="s">
        <v>61</v>
      </c>
    </row>
    <row r="1372" spans="1:2">
      <c r="A1372" s="12">
        <v>174112</v>
      </c>
      <c r="B1372" s="12" t="s">
        <v>61</v>
      </c>
    </row>
    <row r="1373" spans="1:2">
      <c r="A1373" s="12">
        <v>174113</v>
      </c>
      <c r="B1373" s="12" t="s">
        <v>61</v>
      </c>
    </row>
    <row r="1374" spans="1:2">
      <c r="A1374" s="12">
        <v>174116</v>
      </c>
      <c r="B1374" s="12" t="s">
        <v>61</v>
      </c>
    </row>
    <row r="1375" spans="1:2">
      <c r="A1375" s="12">
        <v>174117</v>
      </c>
      <c r="B1375" s="12" t="s">
        <v>61</v>
      </c>
    </row>
    <row r="1376" spans="1:2">
      <c r="A1376" s="12">
        <v>174118</v>
      </c>
      <c r="B1376" s="12" t="s">
        <v>61</v>
      </c>
    </row>
    <row r="1377" spans="1:2">
      <c r="A1377" s="12">
        <v>174203</v>
      </c>
      <c r="B1377" s="12" t="s">
        <v>61</v>
      </c>
    </row>
    <row r="1378" spans="1:2">
      <c r="A1378" s="12">
        <v>174204</v>
      </c>
      <c r="B1378" s="12" t="s">
        <v>61</v>
      </c>
    </row>
    <row r="1379" spans="1:2">
      <c r="A1379" s="12">
        <v>174206</v>
      </c>
      <c r="B1379" s="12" t="s">
        <v>61</v>
      </c>
    </row>
    <row r="1380" spans="1:2">
      <c r="A1380" s="12">
        <v>174402</v>
      </c>
      <c r="B1380" s="12" t="s">
        <v>61</v>
      </c>
    </row>
    <row r="1381" spans="1:2">
      <c r="A1381" s="12">
        <v>174403</v>
      </c>
      <c r="B1381" s="12" t="s">
        <v>61</v>
      </c>
    </row>
    <row r="1382" spans="1:2">
      <c r="A1382" s="12">
        <v>174404</v>
      </c>
      <c r="B1382" s="12" t="s">
        <v>61</v>
      </c>
    </row>
    <row r="1383" spans="1:2">
      <c r="A1383" s="12">
        <v>174405</v>
      </c>
      <c r="B1383" s="12" t="s">
        <v>61</v>
      </c>
    </row>
    <row r="1384" spans="1:2">
      <c r="A1384" s="12">
        <v>174406</v>
      </c>
      <c r="B1384" s="12" t="s">
        <v>61</v>
      </c>
    </row>
    <row r="1385" spans="1:2">
      <c r="A1385" s="12">
        <v>179103</v>
      </c>
      <c r="B1385" s="12" t="s">
        <v>61</v>
      </c>
    </row>
    <row r="1386" spans="1:2">
      <c r="A1386" s="12">
        <v>179104</v>
      </c>
      <c r="B1386" s="12" t="s">
        <v>61</v>
      </c>
    </row>
    <row r="1387" spans="1:2">
      <c r="A1387" s="12">
        <v>179110</v>
      </c>
      <c r="B1387" s="12" t="s">
        <v>61</v>
      </c>
    </row>
    <row r="1388" spans="1:2">
      <c r="A1388" s="12">
        <v>179111</v>
      </c>
      <c r="B1388" s="12" t="s">
        <v>61</v>
      </c>
    </row>
    <row r="1389" spans="1:2">
      <c r="A1389" s="12">
        <v>179115</v>
      </c>
      <c r="B1389" s="12" t="s">
        <v>61</v>
      </c>
    </row>
    <row r="1390" spans="1:2">
      <c r="A1390" s="12">
        <v>179117</v>
      </c>
      <c r="B1390" s="12" t="s">
        <v>61</v>
      </c>
    </row>
    <row r="1391" spans="1:2">
      <c r="A1391" s="12">
        <v>179118</v>
      </c>
      <c r="B1391" s="12" t="s">
        <v>61</v>
      </c>
    </row>
    <row r="1392" spans="1:2">
      <c r="A1392" s="12">
        <v>179119</v>
      </c>
      <c r="B1392" s="12" t="s">
        <v>60</v>
      </c>
    </row>
    <row r="1393" spans="1:2">
      <c r="A1393" s="12">
        <v>179120</v>
      </c>
      <c r="B1393" s="12" t="s">
        <v>60</v>
      </c>
    </row>
    <row r="1394" spans="1:2">
      <c r="A1394" s="12">
        <v>179122</v>
      </c>
      <c r="B1394" s="12" t="s">
        <v>61</v>
      </c>
    </row>
    <row r="1395" spans="1:2">
      <c r="A1395" s="12">
        <v>179123</v>
      </c>
      <c r="B1395" s="12" t="s">
        <v>61</v>
      </c>
    </row>
    <row r="1396" spans="1:2">
      <c r="A1396" s="12">
        <v>179124</v>
      </c>
      <c r="B1396" s="12" t="s">
        <v>61</v>
      </c>
    </row>
    <row r="1397" spans="1:2">
      <c r="A1397" s="12">
        <v>179126</v>
      </c>
      <c r="B1397" s="12" t="s">
        <v>61</v>
      </c>
    </row>
    <row r="1398" spans="1:2">
      <c r="A1398" s="12">
        <v>179127</v>
      </c>
      <c r="B1398" s="12" t="s">
        <v>61</v>
      </c>
    </row>
    <row r="1399" spans="1:2">
      <c r="A1399" s="12">
        <v>179128</v>
      </c>
      <c r="B1399" s="12" t="s">
        <v>61</v>
      </c>
    </row>
    <row r="1400" spans="1:2">
      <c r="A1400" s="12">
        <v>179129</v>
      </c>
      <c r="B1400" s="12" t="s">
        <v>61</v>
      </c>
    </row>
    <row r="1401" spans="1:2">
      <c r="A1401" s="12">
        <v>179130</v>
      </c>
      <c r="B1401" s="12" t="s">
        <v>61</v>
      </c>
    </row>
    <row r="1402" spans="1:2">
      <c r="A1402" s="12">
        <v>179132</v>
      </c>
      <c r="B1402" s="12" t="s">
        <v>61</v>
      </c>
    </row>
    <row r="1403" spans="1:2">
      <c r="A1403" s="12">
        <v>179133</v>
      </c>
      <c r="B1403" s="12" t="s">
        <v>61</v>
      </c>
    </row>
    <row r="1404" spans="1:2">
      <c r="A1404" s="12">
        <v>179134</v>
      </c>
      <c r="B1404" s="12" t="s">
        <v>60</v>
      </c>
    </row>
    <row r="1405" spans="1:2">
      <c r="A1405" s="12">
        <v>179135</v>
      </c>
      <c r="B1405" s="12" t="s">
        <v>61</v>
      </c>
    </row>
    <row r="1406" spans="1:2">
      <c r="A1406" s="12">
        <v>179136</v>
      </c>
      <c r="B1406" s="12" t="s">
        <v>61</v>
      </c>
    </row>
    <row r="1407" spans="1:2">
      <c r="A1407" s="12">
        <v>179138</v>
      </c>
      <c r="B1407" s="12" t="s">
        <v>61</v>
      </c>
    </row>
    <row r="1408" spans="1:2">
      <c r="A1408" s="12">
        <v>179139</v>
      </c>
      <c r="B1408" s="12" t="s">
        <v>61</v>
      </c>
    </row>
    <row r="1409" spans="1:2">
      <c r="A1409" s="12">
        <v>179140</v>
      </c>
      <c r="B1409" s="12" t="s">
        <v>61</v>
      </c>
    </row>
    <row r="1410" spans="1:2">
      <c r="A1410" s="12">
        <v>179141</v>
      </c>
      <c r="B1410" s="12" t="s">
        <v>61</v>
      </c>
    </row>
    <row r="1411" spans="1:2">
      <c r="A1411" s="12">
        <v>179142</v>
      </c>
      <c r="B1411" s="12" t="s">
        <v>61</v>
      </c>
    </row>
    <row r="1412" spans="1:2">
      <c r="A1412" s="12">
        <v>179143</v>
      </c>
      <c r="B1412" s="12" t="s">
        <v>61</v>
      </c>
    </row>
    <row r="1413" spans="1:2">
      <c r="A1413" s="12">
        <v>179144</v>
      </c>
      <c r="B1413" s="12" t="s">
        <v>61</v>
      </c>
    </row>
    <row r="1414" spans="1:2">
      <c r="A1414" s="12">
        <v>179145</v>
      </c>
      <c r="B1414" s="12" t="s">
        <v>61</v>
      </c>
    </row>
    <row r="1415" spans="1:2">
      <c r="A1415" s="12">
        <v>179146</v>
      </c>
      <c r="B1415" s="12" t="s">
        <v>61</v>
      </c>
    </row>
    <row r="1416" spans="1:2">
      <c r="A1416" s="12">
        <v>179147</v>
      </c>
      <c r="B1416" s="12" t="s">
        <v>61</v>
      </c>
    </row>
    <row r="1417" spans="1:2">
      <c r="A1417" s="12">
        <v>179148</v>
      </c>
      <c r="B1417" s="12" t="s">
        <v>61</v>
      </c>
    </row>
    <row r="1418" spans="1:2">
      <c r="A1418" s="12">
        <v>179149</v>
      </c>
      <c r="B1418" s="12" t="s">
        <v>61</v>
      </c>
    </row>
    <row r="1419" spans="1:2">
      <c r="A1419" s="12">
        <v>179150</v>
      </c>
      <c r="B1419" s="12" t="s">
        <v>61</v>
      </c>
    </row>
    <row r="1420" spans="1:2">
      <c r="A1420" s="12">
        <v>179151</v>
      </c>
      <c r="B1420" s="12" t="s">
        <v>60</v>
      </c>
    </row>
    <row r="1421" spans="1:2">
      <c r="A1421" s="12">
        <v>179152</v>
      </c>
      <c r="B1421" s="12" t="s">
        <v>61</v>
      </c>
    </row>
    <row r="1422" spans="1:2">
      <c r="A1422" s="12">
        <v>179153</v>
      </c>
      <c r="B1422" s="12" t="s">
        <v>61</v>
      </c>
    </row>
    <row r="1423" spans="1:2">
      <c r="A1423" s="12">
        <v>179154</v>
      </c>
      <c r="B1423" s="12" t="s">
        <v>61</v>
      </c>
    </row>
    <row r="1424" spans="1:2">
      <c r="A1424" s="12">
        <v>179156</v>
      </c>
      <c r="B1424" s="12" t="s">
        <v>61</v>
      </c>
    </row>
    <row r="1425" spans="1:2">
      <c r="A1425" s="12">
        <v>179157</v>
      </c>
      <c r="B1425" s="12" t="s">
        <v>61</v>
      </c>
    </row>
    <row r="1426" spans="1:2">
      <c r="A1426" s="12">
        <v>179158</v>
      </c>
      <c r="B1426" s="12" t="s">
        <v>61</v>
      </c>
    </row>
    <row r="1427" spans="1:2">
      <c r="A1427" s="12">
        <v>179159</v>
      </c>
      <c r="B1427" s="12" t="s">
        <v>61</v>
      </c>
    </row>
    <row r="1428" spans="1:2">
      <c r="A1428" s="12">
        <v>179160</v>
      </c>
      <c r="B1428" s="12" t="s">
        <v>61</v>
      </c>
    </row>
    <row r="1429" spans="1:2">
      <c r="A1429" s="12">
        <v>196002</v>
      </c>
      <c r="B1429" s="12" t="s">
        <v>60</v>
      </c>
    </row>
    <row r="1430" spans="1:2">
      <c r="A1430" s="12">
        <v>196003</v>
      </c>
      <c r="B1430" s="12" t="s">
        <v>61</v>
      </c>
    </row>
    <row r="1431" spans="1:2">
      <c r="A1431" s="12">
        <v>196008</v>
      </c>
      <c r="B1431" s="12" t="s">
        <v>60</v>
      </c>
    </row>
    <row r="1432" spans="1:2">
      <c r="A1432" s="12">
        <v>196009</v>
      </c>
      <c r="B1432" s="12" t="s">
        <v>60</v>
      </c>
    </row>
    <row r="1433" spans="1:2">
      <c r="A1433" s="12">
        <v>196010</v>
      </c>
      <c r="B1433" s="12" t="s">
        <v>61</v>
      </c>
    </row>
    <row r="1434" spans="1:2">
      <c r="A1434" s="12">
        <v>196011</v>
      </c>
      <c r="B1434" s="12" t="s">
        <v>60</v>
      </c>
    </row>
    <row r="1435" spans="1:2">
      <c r="A1435" s="12">
        <v>196012</v>
      </c>
      <c r="B1435" s="12" t="s">
        <v>60</v>
      </c>
    </row>
    <row r="1436" spans="1:2">
      <c r="A1436" s="12">
        <v>196013</v>
      </c>
      <c r="B1436" s="12" t="s">
        <v>61</v>
      </c>
    </row>
    <row r="1437" spans="1:2">
      <c r="A1437" s="12">
        <v>196014</v>
      </c>
      <c r="B1437" s="12" t="s">
        <v>61</v>
      </c>
    </row>
    <row r="1438" spans="1:2">
      <c r="A1438" s="12">
        <v>196016</v>
      </c>
      <c r="B1438" s="12" t="s">
        <v>60</v>
      </c>
    </row>
    <row r="1439" spans="1:2">
      <c r="A1439" s="12">
        <v>196017</v>
      </c>
      <c r="B1439" s="12" t="s">
        <v>61</v>
      </c>
    </row>
  </sheetData>
  <autoFilter ref="A1:B1347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貴社情報</vt:lpstr>
      <vt:lpstr>請求書</vt:lpstr>
      <vt:lpstr>労外一覧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龍建設工業株式会社</dc:creator>
  <cp:lastModifiedBy>龍建設工業株式会社</cp:lastModifiedBy>
  <cp:lastPrinted>2025-03-19T07:04:09Z</cp:lastPrinted>
  <dcterms:created xsi:type="dcterms:W3CDTF">2017-03-16T05:30:27Z</dcterms:created>
  <dcterms:modified xsi:type="dcterms:W3CDTF">2025-03-19T07:04:14Z</dcterms:modified>
</cp:coreProperties>
</file>